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F5053073-F124-47DD-9951-85E5A315CBE8}" xr6:coauthVersionLast="47" xr6:coauthVersionMax="47" xr10:uidLastSave="{00000000-0000-0000-0000-000000000000}"/>
  <bookViews>
    <workbookView xWindow="28680" yWindow="-120" windowWidth="29040" windowHeight="15840" xr2:uid="{A7B14376-B80B-4B5D-BC62-FE81CC367889}"/>
  </bookViews>
  <sheets>
    <sheet name="T 3.7 &amp; F 3.6" sheetId="1" r:id="rId1"/>
  </sheets>
  <definedNames>
    <definedName name="_xlnm.Print_Area" localSheetId="0">'T 3.7 &amp; F 3.6'!$A$1:$AA$42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Q23" i="1"/>
  <c r="Q24" i="1"/>
  <c r="Q25" i="1"/>
  <c r="Q26" i="1"/>
  <c r="Q27" i="1"/>
  <c r="Q28" i="1"/>
  <c r="Q29" i="1"/>
  <c r="Q30" i="1"/>
  <c r="Q31" i="1"/>
  <c r="Q32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 s="1"/>
  <c r="R38" i="1"/>
  <c r="G52" i="1"/>
  <c r="H52" i="1"/>
  <c r="G53" i="1"/>
  <c r="H53" i="1"/>
  <c r="G54" i="1"/>
  <c r="H54" i="1"/>
  <c r="G55" i="1"/>
  <c r="H55" i="1"/>
  <c r="I52" i="1" s="1"/>
  <c r="H56" i="1"/>
  <c r="H57" i="1"/>
  <c r="I57" i="1" s="1"/>
  <c r="H58" i="1"/>
  <c r="I56" i="1" l="1"/>
  <c r="I53" i="1"/>
  <c r="I55" i="1"/>
  <c r="I58" i="1"/>
  <c r="I54" i="1"/>
</calcChain>
</file>

<file path=xl/sharedStrings.xml><?xml version="1.0" encoding="utf-8"?>
<sst xmlns="http://schemas.openxmlformats.org/spreadsheetml/2006/main" count="66" uniqueCount="31">
  <si>
    <t>Other</t>
  </si>
  <si>
    <t>Grand</t>
  </si>
  <si>
    <t>Summit</t>
  </si>
  <si>
    <t>Percent</t>
  </si>
  <si>
    <t>2022 Production in bbls</t>
  </si>
  <si>
    <t>County</t>
  </si>
  <si>
    <t>Data for graph</t>
  </si>
  <si>
    <t>Utah Division of Oil, Gas and Mining</t>
  </si>
  <si>
    <t>Source:</t>
  </si>
  <si>
    <t>*The annual total recorded in this table is a snapshot in time and thus may not reflect more recent production numbers.</t>
  </si>
  <si>
    <t>State Total*</t>
  </si>
  <si>
    <t>--</t>
  </si>
  <si>
    <t>Washington</t>
  </si>
  <si>
    <t>Box Elder</t>
  </si>
  <si>
    <t>Juab</t>
  </si>
  <si>
    <t>Emery</t>
  </si>
  <si>
    <t>Rich</t>
  </si>
  <si>
    <t>Daggett</t>
  </si>
  <si>
    <t>Carbon</t>
  </si>
  <si>
    <t>Sanpete</t>
  </si>
  <si>
    <t>Garfield</t>
  </si>
  <si>
    <t>Sevier</t>
  </si>
  <si>
    <t>San Juan</t>
  </si>
  <si>
    <t>Uintah</t>
  </si>
  <si>
    <t>Duchesne</t>
  </si>
  <si>
    <t>Cumulative Production Through 2022</t>
  </si>
  <si>
    <t>Percent Change 2021 to 2022</t>
  </si>
  <si>
    <t>2022 Rank</t>
  </si>
  <si>
    <t>Barrels</t>
  </si>
  <si>
    <t>Utah Crude Oil Production by County, 1993-2022</t>
  </si>
  <si>
    <t>Table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</si>
</sst>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00"/>
    <numFmt numFmtId="167" formatCode="0.000000E+00"/>
  </numFmts>
  <fonts count="9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0" fontId="1" fillId="2" borderId="0"/>
    <xf numFmtId="3" fontId="1" fillId="2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</cellStyleXfs>
  <cellXfs count="91">
    <xf numFmtId="0" fontId="0" fillId="0" borderId="0" xfId="0"/>
    <xf numFmtId="3" fontId="2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164" fontId="3" fillId="0" borderId="0" xfId="3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0" borderId="1" xfId="3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3" xfId="4" applyFont="1" applyFill="1" applyBorder="1" applyAlignment="1">
      <alignment horizontal="left" vertical="center"/>
    </xf>
    <xf numFmtId="164" fontId="4" fillId="0" borderId="4" xfId="3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5" xfId="4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1" fontId="4" fillId="0" borderId="0" xfId="1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0" fontId="6" fillId="2" borderId="0" xfId="5" applyFont="1" applyFill="1" applyAlignment="1" applyProtection="1">
      <alignment vertical="center"/>
    </xf>
    <xf numFmtId="3" fontId="6" fillId="0" borderId="0" xfId="5" applyNumberFormat="1" applyFont="1" applyAlignment="1" applyProtection="1">
      <alignment vertical="center"/>
    </xf>
    <xf numFmtId="3" fontId="4" fillId="0" borderId="0" xfId="1" applyNumberFormat="1" applyFont="1" applyFill="1" applyAlignment="1">
      <alignment horizontal="center" vertical="center"/>
    </xf>
    <xf numFmtId="3" fontId="6" fillId="0" borderId="0" xfId="5" applyNumberFormat="1" applyFont="1" applyFill="1" applyAlignment="1" applyProtection="1">
      <alignment vertical="center"/>
    </xf>
    <xf numFmtId="1" fontId="2" fillId="0" borderId="0" xfId="1" applyNumberFormat="1" applyFont="1" applyFill="1" applyAlignment="1">
      <alignment vertical="center"/>
    </xf>
    <xf numFmtId="3" fontId="4" fillId="0" borderId="0" xfId="2" applyNumberFormat="1" applyFont="1" applyFill="1" applyAlignment="1">
      <alignment horizontal="left" vertical="center"/>
    </xf>
    <xf numFmtId="3" fontId="3" fillId="0" borderId="0" xfId="6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3" fontId="7" fillId="0" borderId="0" xfId="2" applyNumberFormat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/>
    </xf>
    <xf numFmtId="3" fontId="3" fillId="0" borderId="14" xfId="2" applyNumberFormat="1" applyFont="1" applyFill="1" applyBorder="1" applyAlignment="1">
      <alignment horizontal="center" vertical="center"/>
    </xf>
    <xf numFmtId="3" fontId="4" fillId="0" borderId="12" xfId="3" applyNumberFormat="1" applyFont="1" applyFill="1" applyBorder="1" applyAlignment="1">
      <alignment horizontal="right" vertical="center"/>
    </xf>
    <xf numFmtId="165" fontId="4" fillId="0" borderId="13" xfId="2" quotePrefix="1" applyNumberFormat="1" applyFont="1" applyFill="1" applyBorder="1" applyAlignment="1">
      <alignment horizontal="right" vertical="center"/>
    </xf>
    <xf numFmtId="3" fontId="4" fillId="0" borderId="2" xfId="4" quotePrefix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left" vertical="center"/>
    </xf>
    <xf numFmtId="3" fontId="4" fillId="0" borderId="2" xfId="2" quotePrefix="1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right" vertical="center"/>
    </xf>
    <xf numFmtId="165" fontId="4" fillId="3" borderId="15" xfId="2" quotePrefix="1" applyNumberFormat="1" applyFont="1" applyFill="1" applyBorder="1" applyAlignment="1">
      <alignment horizontal="right" vertical="center"/>
    </xf>
    <xf numFmtId="3" fontId="4" fillId="3" borderId="0" xfId="1" quotePrefix="1" applyNumberFormat="1" applyFont="1" applyFill="1" applyAlignment="1">
      <alignment horizontal="right" vertical="center"/>
    </xf>
    <xf numFmtId="3" fontId="4" fillId="3" borderId="0" xfId="4" applyFont="1" applyFill="1" applyAlignment="1">
      <alignment horizontal="left" vertical="center"/>
    </xf>
    <xf numFmtId="3" fontId="4" fillId="3" borderId="0" xfId="1" quotePrefix="1" applyNumberFormat="1" applyFont="1" applyFill="1" applyAlignment="1">
      <alignment horizontal="center" vertical="center"/>
    </xf>
    <xf numFmtId="3" fontId="4" fillId="0" borderId="15" xfId="3" applyNumberFormat="1" applyFont="1" applyFill="1" applyBorder="1" applyAlignment="1">
      <alignment horizontal="right" vertical="center"/>
    </xf>
    <xf numFmtId="165" fontId="4" fillId="0" borderId="15" xfId="2" quotePrefix="1" applyNumberFormat="1" applyFont="1" applyFill="1" applyBorder="1" applyAlignment="1">
      <alignment horizontal="right" vertical="center"/>
    </xf>
    <xf numFmtId="3" fontId="4" fillId="0" borderId="0" xfId="0" quotePrefix="1" applyNumberFormat="1" applyFont="1" applyAlignment="1">
      <alignment horizontal="right" vertical="center"/>
    </xf>
    <xf numFmtId="3" fontId="4" fillId="0" borderId="0" xfId="4" applyFont="1" applyFill="1" applyAlignment="1">
      <alignment horizontal="left" vertical="center"/>
    </xf>
    <xf numFmtId="1" fontId="4" fillId="0" borderId="0" xfId="4" quotePrefix="1" applyNumberFormat="1" applyFont="1" applyFill="1" applyAlignment="1">
      <alignment horizontal="center" vertical="center"/>
    </xf>
    <xf numFmtId="3" fontId="4" fillId="3" borderId="0" xfId="0" quotePrefix="1" applyNumberFormat="1" applyFont="1" applyFill="1" applyAlignment="1">
      <alignment horizontal="right" vertical="center"/>
    </xf>
    <xf numFmtId="1" fontId="4" fillId="3" borderId="0" xfId="4" quotePrefix="1" applyNumberFormat="1" applyFont="1" applyFill="1" applyAlignment="1">
      <alignment horizontal="center" vertical="center"/>
    </xf>
    <xf numFmtId="165" fontId="4" fillId="3" borderId="15" xfId="2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1" fontId="4" fillId="3" borderId="0" xfId="4" applyNumberFormat="1" applyFont="1" applyFill="1" applyAlignment="1">
      <alignment horizontal="center" vertical="center"/>
    </xf>
    <xf numFmtId="165" fontId="4" fillId="0" borderId="15" xfId="2" applyNumberFormat="1" applyFont="1" applyFill="1" applyBorder="1" applyAlignment="1">
      <alignment horizontal="right" vertical="center"/>
    </xf>
    <xf numFmtId="1" fontId="4" fillId="0" borderId="0" xfId="4" applyNumberFormat="1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7" fillId="5" borderId="16" xfId="1" applyFont="1" applyFill="1" applyBorder="1" applyAlignment="1">
      <alignment horizontal="right" vertical="center" wrapText="1"/>
    </xf>
    <xf numFmtId="167" fontId="7" fillId="5" borderId="16" xfId="0" applyNumberFormat="1" applyFont="1" applyFill="1" applyBorder="1" applyAlignment="1">
      <alignment horizontal="right" vertical="center" wrapText="1"/>
    </xf>
    <xf numFmtId="1" fontId="7" fillId="5" borderId="14" xfId="2" applyNumberFormat="1" applyFont="1" applyFill="1" applyBorder="1" applyAlignment="1">
      <alignment horizontal="right" vertical="center" wrapText="1"/>
    </xf>
    <xf numFmtId="0" fontId="7" fillId="5" borderId="14" xfId="2" applyFont="1" applyFill="1" applyBorder="1" applyAlignment="1">
      <alignment horizontal="left" vertical="center" wrapText="1"/>
    </xf>
    <xf numFmtId="164" fontId="7" fillId="5" borderId="14" xfId="0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left" vertical="center"/>
    </xf>
    <xf numFmtId="3" fontId="4" fillId="0" borderId="2" xfId="1" quotePrefix="1" applyNumberFormat="1" applyFont="1" applyFill="1" applyBorder="1" applyAlignment="1">
      <alignment horizontal="right" vertical="center"/>
    </xf>
    <xf numFmtId="3" fontId="4" fillId="3" borderId="0" xfId="4" quotePrefix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3" fontId="4" fillId="0" borderId="0" xfId="1" quotePrefix="1" applyNumberFormat="1" applyFont="1" applyFill="1" applyAlignment="1">
      <alignment horizontal="right" vertical="center"/>
    </xf>
    <xf numFmtId="3" fontId="4" fillId="3" borderId="0" xfId="1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7" fillId="5" borderId="14" xfId="0" applyNumberFormat="1" applyFont="1" applyFill="1" applyBorder="1" applyAlignment="1">
      <alignment horizontal="right" vertical="center" wrapText="1"/>
    </xf>
    <xf numFmtId="1" fontId="7" fillId="5" borderId="14" xfId="1" applyNumberFormat="1" applyFont="1" applyFill="1" applyBorder="1" applyAlignment="1">
      <alignment horizontal="right" vertical="center"/>
    </xf>
    <xf numFmtId="0" fontId="2" fillId="0" borderId="0" xfId="6" applyFont="1" applyFill="1" applyAlignment="1">
      <alignment vertical="center"/>
    </xf>
    <xf numFmtId="1" fontId="2" fillId="0" borderId="0" xfId="1" applyNumberFormat="1" applyFont="1" applyFill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3" fontId="2" fillId="0" borderId="2" xfId="7" applyNumberFormat="1" applyFont="1" applyFill="1" applyBorder="1" applyAlignment="1">
      <alignment vertical="center"/>
    </xf>
    <xf numFmtId="0" fontId="2" fillId="0" borderId="2" xfId="6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0" xfId="2" applyNumberFormat="1" applyFont="1" applyFill="1" applyAlignment="1">
      <alignment vertical="center"/>
    </xf>
    <xf numFmtId="3" fontId="2" fillId="0" borderId="0" xfId="7" applyNumberFormat="1" applyFont="1" applyFill="1" applyAlignment="1">
      <alignment vertical="center"/>
    </xf>
    <xf numFmtId="3" fontId="1" fillId="0" borderId="0" xfId="1" applyNumberFormat="1" applyFill="1" applyAlignment="1">
      <alignment horizontal="left" vertical="center"/>
    </xf>
    <xf numFmtId="3" fontId="8" fillId="0" borderId="0" xfId="2" applyNumberFormat="1" applyFont="1" applyFill="1" applyAlignment="1">
      <alignment horizontal="left" vertical="center"/>
    </xf>
  </cellXfs>
  <cellStyles count="8">
    <cellStyle name="Comma" xfId="1" builtinId="3"/>
    <cellStyle name="Comma0" xfId="4" xr:uid="{55401C33-D10C-49F7-BFF6-DD104E913193}"/>
    <cellStyle name="Currency" xfId="2" builtinId="4"/>
    <cellStyle name="Date" xfId="7" xr:uid="{F9419170-B8EC-4F01-BB6C-24263AE887F2}"/>
    <cellStyle name="F4" xfId="3" xr:uid="{B3A7A1E1-40C7-47E6-8EA2-7BF288F31CAB}"/>
    <cellStyle name="F8" xfId="6" xr:uid="{D7AD4CBF-EF37-4951-8D85-8CC0CE27A440}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3.6 - Utah Crude Oil Production by County, 2022</a:t>
            </a:r>
          </a:p>
        </c:rich>
      </c:tx>
      <c:layout>
        <c:manualLayout>
          <c:xMode val="edge"/>
          <c:yMode val="edge"/>
          <c:x val="0.11531047849788009"/>
          <c:y val="4.1131196628590438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1107106519034"/>
          <c:y val="0.30973392388451443"/>
          <c:w val="0.70836552482221771"/>
          <c:h val="0.686648183061624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02-47DC-909B-7744EBA856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02-47DC-909B-7744EBA856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02-47DC-909B-7744EBA856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802-47DC-909B-7744EBA856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802-47DC-909B-7744EBA856D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802-47DC-909B-7744EBA856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802-47DC-909B-7744EBA856D6}"/>
              </c:ext>
            </c:extLst>
          </c:dPt>
          <c:dLbls>
            <c:dLbl>
              <c:idx val="0"/>
              <c:layout>
                <c:manualLayout>
                  <c:x val="2.5070013675402854E-2"/>
                  <c:y val="-8.2712115998353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2-47DC-909B-7744EBA856D6}"/>
                </c:ext>
              </c:extLst>
            </c:dLbl>
            <c:dLbl>
              <c:idx val="1"/>
              <c:layout>
                <c:manualLayout>
                  <c:x val="-0.108148038335511"/>
                  <c:y val="-7.48710267257724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2-47DC-909B-7744EBA856D6}"/>
                </c:ext>
              </c:extLst>
            </c:dLbl>
            <c:dLbl>
              <c:idx val="2"/>
              <c:layout>
                <c:manualLayout>
                  <c:x val="-0.10019218821110365"/>
                  <c:y val="5.633136482939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2-47DC-909B-7744EBA856D6}"/>
                </c:ext>
              </c:extLst>
            </c:dLbl>
            <c:dLbl>
              <c:idx val="3"/>
              <c:layout>
                <c:manualLayout>
                  <c:x val="-0.10364249320963975"/>
                  <c:y val="-1.39530839895013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2-47DC-909B-7744EBA856D6}"/>
                </c:ext>
              </c:extLst>
            </c:dLbl>
            <c:dLbl>
              <c:idx val="4"/>
              <c:layout>
                <c:manualLayout>
                  <c:x val="-7.2572768111121941E-2"/>
                  <c:y val="-7.8062735731298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02-47DC-909B-7744EBA856D6}"/>
                </c:ext>
              </c:extLst>
            </c:dLbl>
            <c:dLbl>
              <c:idx val="5"/>
              <c:layout>
                <c:manualLayout>
                  <c:x val="3.2563595061527367E-2"/>
                  <c:y val="-0.10376967660533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02-47DC-909B-7744EBA856D6}"/>
                </c:ext>
              </c:extLst>
            </c:dLbl>
            <c:dLbl>
              <c:idx val="6"/>
              <c:layout>
                <c:manualLayout>
                  <c:x val="0.13323708098508019"/>
                  <c:y val="-3.95023244202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02-47DC-909B-7744EBA856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3.7 &amp; F 3.6'!$G$52:$G$58</c:f>
              <c:strCache>
                <c:ptCount val="7"/>
                <c:pt idx="0">
                  <c:v>Duchesne</c:v>
                </c:pt>
                <c:pt idx="1">
                  <c:v>Uintah</c:v>
                </c:pt>
                <c:pt idx="2">
                  <c:v>San Juan</c:v>
                </c:pt>
                <c:pt idx="3">
                  <c:v>Sevier</c:v>
                </c:pt>
                <c:pt idx="4">
                  <c:v>Summit</c:v>
                </c:pt>
                <c:pt idx="5">
                  <c:v>Grand</c:v>
                </c:pt>
                <c:pt idx="6">
                  <c:v>Other</c:v>
                </c:pt>
              </c:strCache>
            </c:strRef>
          </c:cat>
          <c:val>
            <c:numRef>
              <c:f>'T 3.7 &amp; F 3.6'!$I$52:$I$58</c:f>
              <c:numCache>
                <c:formatCode>0.0</c:formatCode>
                <c:ptCount val="7"/>
                <c:pt idx="0">
                  <c:v>63.588293080574196</c:v>
                </c:pt>
                <c:pt idx="1">
                  <c:v>25.91495271611231</c:v>
                </c:pt>
                <c:pt idx="2">
                  <c:v>6.847858307395879</c:v>
                </c:pt>
                <c:pt idx="3">
                  <c:v>2.5447534044037639</c:v>
                </c:pt>
                <c:pt idx="4">
                  <c:v>0.33121992791737609</c:v>
                </c:pt>
                <c:pt idx="5">
                  <c:v>0.3025847983024072</c:v>
                </c:pt>
                <c:pt idx="6">
                  <c:v>0.47033776529406024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02-47DC-909B-7744EBA85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178435</xdr:colOff>
      <xdr:row>8</xdr:row>
      <xdr:rowOff>96520</xdr:rowOff>
    </xdr:from>
    <xdr:to>
      <xdr:col>26</xdr:col>
      <xdr:colOff>441325</xdr:colOff>
      <xdr:row>26</xdr:row>
      <xdr:rowOff>67945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E9FBF55-4F1E-4EC3-A149-9636DA88D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ilgas.ogm.utah.gov/oilgasweb/statistics/statistics-main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86C1E-6467-46F3-AC31-449C36C18032}">
  <sheetPr codeName="Sheet6"/>
  <dimension ref="A1:AG84"/>
  <sheetViews>
    <sheetView showGridLines="0" tabSelected="1" zoomScaleNormal="100" workbookViewId="0">
      <selection activeCell="P44" sqref="P44"/>
    </sheetView>
  </sheetViews>
  <sheetFormatPr defaultColWidth="7.5" defaultRowHeight="12.75" x14ac:dyDescent="0.25"/>
  <cols>
    <col min="1" max="1" width="8.75" style="1" customWidth="1"/>
    <col min="2" max="2" width="12.75" style="1" customWidth="1"/>
    <col min="3" max="6" width="7.625" style="1" customWidth="1"/>
    <col min="7" max="15" width="7.625" style="2" customWidth="1"/>
    <col min="16" max="16" width="7.875" style="2" customWidth="1"/>
    <col min="17" max="17" width="8" style="1" customWidth="1"/>
    <col min="18" max="18" width="10.125" style="1" customWidth="1"/>
    <col min="19" max="21" width="7.625" style="1" customWidth="1"/>
    <col min="22" max="23" width="9.5" style="1" customWidth="1"/>
    <col min="24" max="27" width="7.5" style="1" customWidth="1"/>
    <col min="28" max="32" width="7.5" style="1"/>
    <col min="33" max="33" width="9.5" style="1" bestFit="1" customWidth="1"/>
    <col min="34" max="16384" width="7.5" style="1"/>
  </cols>
  <sheetData>
    <row r="1" spans="1:18" ht="15.75" x14ac:dyDescent="0.25">
      <c r="A1" s="89" t="s">
        <v>30</v>
      </c>
      <c r="B1" s="90" t="s">
        <v>29</v>
      </c>
      <c r="C1" s="2"/>
      <c r="D1" s="87"/>
      <c r="E1" s="87"/>
      <c r="F1" s="87"/>
      <c r="G1" s="82"/>
      <c r="H1" s="82"/>
      <c r="I1" s="82"/>
      <c r="J1" s="82"/>
      <c r="K1" s="82"/>
      <c r="L1" s="82"/>
      <c r="M1" s="82"/>
      <c r="N1" s="82"/>
      <c r="O1" s="82"/>
      <c r="P1" s="82"/>
      <c r="R1" s="81"/>
    </row>
    <row r="2" spans="1:18" ht="13.5" customHeight="1" x14ac:dyDescent="0.25">
      <c r="A2" s="89"/>
      <c r="B2" s="88" t="s">
        <v>28</v>
      </c>
      <c r="C2" s="2"/>
      <c r="D2" s="87"/>
      <c r="E2" s="87"/>
      <c r="F2" s="87"/>
      <c r="G2" s="82"/>
      <c r="H2" s="82"/>
      <c r="I2" s="82"/>
      <c r="J2" s="82"/>
      <c r="K2" s="82"/>
      <c r="L2" s="82"/>
      <c r="M2" s="82"/>
      <c r="N2" s="82"/>
      <c r="O2" s="82"/>
      <c r="P2" s="82"/>
      <c r="R2" s="81"/>
    </row>
    <row r="3" spans="1:18" ht="7.5" customHeight="1" thickBot="1" x14ac:dyDescent="0.3">
      <c r="A3" s="86"/>
      <c r="B3" s="85"/>
      <c r="C3" s="84"/>
      <c r="D3" s="84"/>
      <c r="E3" s="84"/>
      <c r="F3" s="84"/>
      <c r="G3" s="83"/>
      <c r="H3" s="83"/>
      <c r="I3" s="83"/>
      <c r="J3" s="83"/>
      <c r="K3" s="83"/>
      <c r="L3" s="82"/>
      <c r="M3" s="82"/>
      <c r="N3" s="82"/>
      <c r="O3" s="82"/>
      <c r="P3" s="82"/>
      <c r="R3" s="81"/>
    </row>
    <row r="4" spans="1:18" ht="13.5" thickBot="1" x14ac:dyDescent="0.3">
      <c r="A4" s="70" t="s">
        <v>27</v>
      </c>
      <c r="B4" s="69" t="s">
        <v>5</v>
      </c>
      <c r="C4" s="80">
        <v>1993</v>
      </c>
      <c r="D4" s="79">
        <v>1994</v>
      </c>
      <c r="E4" s="79">
        <v>1995</v>
      </c>
      <c r="F4" s="79">
        <v>1996</v>
      </c>
      <c r="G4" s="79">
        <v>1997</v>
      </c>
      <c r="H4" s="68">
        <v>1998</v>
      </c>
      <c r="I4" s="68">
        <v>1999</v>
      </c>
      <c r="J4" s="68">
        <v>2000</v>
      </c>
      <c r="K4" s="68">
        <v>2001</v>
      </c>
      <c r="L4" s="68">
        <v>2002</v>
      </c>
      <c r="M4" s="68">
        <v>2003</v>
      </c>
      <c r="N4" s="68">
        <v>2004</v>
      </c>
      <c r="O4" s="68">
        <v>2005</v>
      </c>
      <c r="P4" s="68">
        <v>2006</v>
      </c>
      <c r="Q4" s="68">
        <v>2007</v>
      </c>
      <c r="R4" s="68">
        <v>2008</v>
      </c>
    </row>
    <row r="5" spans="1:18" s="20" customFormat="1" ht="11.25" customHeight="1" x14ac:dyDescent="0.25">
      <c r="A5" s="65">
        <v>1</v>
      </c>
      <c r="B5" s="54" t="s">
        <v>24</v>
      </c>
      <c r="C5" s="75">
        <v>6366835</v>
      </c>
      <c r="D5" s="11">
        <v>5782606</v>
      </c>
      <c r="E5" s="11">
        <v>5654825</v>
      </c>
      <c r="F5" s="75">
        <v>6103552</v>
      </c>
      <c r="G5" s="11">
        <v>6358598</v>
      </c>
      <c r="H5" s="11">
        <v>6268496</v>
      </c>
      <c r="I5" s="11">
        <v>4698287</v>
      </c>
      <c r="J5" s="11">
        <v>4772096</v>
      </c>
      <c r="K5" s="11">
        <v>4980167</v>
      </c>
      <c r="L5" s="11">
        <v>4291457</v>
      </c>
      <c r="M5" s="11">
        <v>4341038</v>
      </c>
      <c r="N5" s="11">
        <v>5837750</v>
      </c>
      <c r="O5" s="11">
        <v>6669452</v>
      </c>
      <c r="P5" s="11">
        <v>6402914</v>
      </c>
      <c r="Q5" s="11">
        <v>7609236</v>
      </c>
      <c r="R5" s="11">
        <v>8701816</v>
      </c>
    </row>
    <row r="6" spans="1:18" s="20" customFormat="1" ht="11.25" customHeight="1" x14ac:dyDescent="0.25">
      <c r="A6" s="60">
        <v>2</v>
      </c>
      <c r="B6" s="49" t="s">
        <v>23</v>
      </c>
      <c r="C6" s="77">
        <v>3524284</v>
      </c>
      <c r="D6" s="59">
        <v>3246123</v>
      </c>
      <c r="E6" s="59">
        <v>3369176</v>
      </c>
      <c r="F6" s="77">
        <v>3189781</v>
      </c>
      <c r="G6" s="59">
        <v>3147423</v>
      </c>
      <c r="H6" s="59">
        <v>2939307</v>
      </c>
      <c r="I6" s="59">
        <v>2625597</v>
      </c>
      <c r="J6" s="59">
        <v>2788078</v>
      </c>
      <c r="K6" s="59">
        <v>3193583</v>
      </c>
      <c r="L6" s="59">
        <v>3015130</v>
      </c>
      <c r="M6" s="59">
        <v>3067788</v>
      </c>
      <c r="N6" s="59">
        <v>3719564</v>
      </c>
      <c r="O6" s="59">
        <v>4373614</v>
      </c>
      <c r="P6" s="59">
        <v>4956055</v>
      </c>
      <c r="Q6" s="59">
        <v>5404536</v>
      </c>
      <c r="R6" s="59">
        <v>6557255</v>
      </c>
    </row>
    <row r="7" spans="1:18" s="20" customFormat="1" ht="11.25" customHeight="1" x14ac:dyDescent="0.25">
      <c r="A7" s="62">
        <v>3</v>
      </c>
      <c r="B7" s="64" t="s">
        <v>22</v>
      </c>
      <c r="C7" s="75">
        <v>6780431</v>
      </c>
      <c r="D7" s="78">
        <v>6669388</v>
      </c>
      <c r="E7" s="11">
        <v>6585400</v>
      </c>
      <c r="F7" s="75">
        <v>6637068</v>
      </c>
      <c r="G7" s="11">
        <v>6927831</v>
      </c>
      <c r="H7" s="11">
        <v>7298950</v>
      </c>
      <c r="I7" s="11">
        <v>6764775</v>
      </c>
      <c r="J7" s="11">
        <v>6152940</v>
      </c>
      <c r="K7" s="11">
        <v>5515290</v>
      </c>
      <c r="L7" s="11">
        <v>5190786</v>
      </c>
      <c r="M7" s="11">
        <v>4555420</v>
      </c>
      <c r="N7" s="11">
        <v>3987318</v>
      </c>
      <c r="O7" s="11">
        <v>3865813</v>
      </c>
      <c r="P7" s="11">
        <v>3761234</v>
      </c>
      <c r="Q7" s="11">
        <v>3941038</v>
      </c>
      <c r="R7" s="11">
        <v>3811292</v>
      </c>
    </row>
    <row r="8" spans="1:18" s="20" customFormat="1" ht="11.25" customHeight="1" x14ac:dyDescent="0.25">
      <c r="A8" s="60">
        <v>4</v>
      </c>
      <c r="B8" s="49" t="s">
        <v>21</v>
      </c>
      <c r="C8" s="48">
        <v>0</v>
      </c>
      <c r="D8" s="56">
        <v>0</v>
      </c>
      <c r="E8" s="56">
        <v>0</v>
      </c>
      <c r="F8" s="48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9">
        <v>164508</v>
      </c>
      <c r="O8" s="59">
        <v>884604</v>
      </c>
      <c r="P8" s="59">
        <v>2056987</v>
      </c>
      <c r="Q8" s="59">
        <v>1805847</v>
      </c>
      <c r="R8" s="59">
        <v>2140059</v>
      </c>
    </row>
    <row r="9" spans="1:18" s="20" customFormat="1" ht="11.25" customHeight="1" x14ac:dyDescent="0.25">
      <c r="A9" s="62">
        <v>5</v>
      </c>
      <c r="B9" s="54" t="s">
        <v>2</v>
      </c>
      <c r="C9" s="75">
        <v>4515352</v>
      </c>
      <c r="D9" s="11">
        <v>4441344</v>
      </c>
      <c r="E9" s="11">
        <v>3930036</v>
      </c>
      <c r="F9" s="75">
        <v>3116779</v>
      </c>
      <c r="G9" s="11">
        <v>2735596</v>
      </c>
      <c r="H9" s="11">
        <v>2341921</v>
      </c>
      <c r="I9" s="11">
        <v>1907716</v>
      </c>
      <c r="J9" s="11">
        <v>1477075</v>
      </c>
      <c r="K9" s="11">
        <v>1249130</v>
      </c>
      <c r="L9" s="11">
        <v>936912</v>
      </c>
      <c r="M9" s="11">
        <v>819793</v>
      </c>
      <c r="N9" s="11">
        <v>587176</v>
      </c>
      <c r="O9" s="11">
        <v>472372</v>
      </c>
      <c r="P9" s="11">
        <v>398579</v>
      </c>
      <c r="Q9" s="11">
        <v>411571</v>
      </c>
      <c r="R9" s="11">
        <v>320097</v>
      </c>
    </row>
    <row r="10" spans="1:18" s="20" customFormat="1" ht="11.25" customHeight="1" x14ac:dyDescent="0.25">
      <c r="A10" s="60">
        <v>6</v>
      </c>
      <c r="B10" s="49" t="s">
        <v>1</v>
      </c>
      <c r="C10" s="77">
        <v>342981</v>
      </c>
      <c r="D10" s="59">
        <v>243491</v>
      </c>
      <c r="E10" s="59">
        <v>169097</v>
      </c>
      <c r="F10" s="77">
        <v>224456</v>
      </c>
      <c r="G10" s="59">
        <v>177423</v>
      </c>
      <c r="H10" s="59">
        <v>141786</v>
      </c>
      <c r="I10" s="59">
        <v>141152</v>
      </c>
      <c r="J10" s="59">
        <v>197559</v>
      </c>
      <c r="K10" s="59">
        <v>120176</v>
      </c>
      <c r="L10" s="59">
        <v>121091</v>
      </c>
      <c r="M10" s="59">
        <v>98975</v>
      </c>
      <c r="N10" s="59">
        <v>233686</v>
      </c>
      <c r="O10" s="59">
        <v>197801</v>
      </c>
      <c r="P10" s="59">
        <v>126558</v>
      </c>
      <c r="Q10" s="59">
        <v>130723</v>
      </c>
      <c r="R10" s="59">
        <v>268410</v>
      </c>
    </row>
    <row r="11" spans="1:18" s="20" customFormat="1" ht="11.25" customHeight="1" x14ac:dyDescent="0.25">
      <c r="A11" s="62">
        <v>7</v>
      </c>
      <c r="B11" s="54" t="s">
        <v>20</v>
      </c>
      <c r="C11" s="75">
        <v>282058</v>
      </c>
      <c r="D11" s="11">
        <v>273266</v>
      </c>
      <c r="E11" s="11">
        <v>260031</v>
      </c>
      <c r="F11" s="75">
        <v>250315</v>
      </c>
      <c r="G11" s="11">
        <v>239969</v>
      </c>
      <c r="H11" s="11">
        <v>222038</v>
      </c>
      <c r="I11" s="11">
        <v>220179</v>
      </c>
      <c r="J11" s="11">
        <v>214266</v>
      </c>
      <c r="K11" s="11">
        <v>206270</v>
      </c>
      <c r="L11" s="11">
        <v>210235</v>
      </c>
      <c r="M11" s="11">
        <v>203309</v>
      </c>
      <c r="N11" s="11">
        <v>201058</v>
      </c>
      <c r="O11" s="11">
        <v>197778</v>
      </c>
      <c r="P11" s="11">
        <v>190862</v>
      </c>
      <c r="Q11" s="11">
        <v>188568</v>
      </c>
      <c r="R11" s="11">
        <v>177709</v>
      </c>
    </row>
    <row r="12" spans="1:18" s="20" customFormat="1" ht="11.25" customHeight="1" x14ac:dyDescent="0.25">
      <c r="A12" s="60">
        <v>8</v>
      </c>
      <c r="B12" s="49" t="s">
        <v>19</v>
      </c>
      <c r="C12" s="77">
        <v>0</v>
      </c>
      <c r="D12" s="59">
        <v>0</v>
      </c>
      <c r="E12" s="59">
        <v>0</v>
      </c>
      <c r="F12" s="48">
        <v>230</v>
      </c>
      <c r="G12" s="56">
        <v>83</v>
      </c>
      <c r="H12" s="56">
        <v>0</v>
      </c>
      <c r="I12" s="59">
        <v>72</v>
      </c>
      <c r="J12" s="59">
        <v>0</v>
      </c>
      <c r="K12" s="59">
        <v>20</v>
      </c>
      <c r="L12" s="59">
        <v>0</v>
      </c>
      <c r="M12" s="59">
        <v>0</v>
      </c>
      <c r="N12" s="59">
        <v>21</v>
      </c>
      <c r="O12" s="59">
        <v>30</v>
      </c>
      <c r="P12" s="59">
        <v>8</v>
      </c>
      <c r="Q12" s="59">
        <v>3</v>
      </c>
      <c r="R12" s="59">
        <v>4830</v>
      </c>
    </row>
    <row r="13" spans="1:18" s="20" customFormat="1" ht="11.25" customHeight="1" x14ac:dyDescent="0.25">
      <c r="A13" s="55">
        <v>9</v>
      </c>
      <c r="B13" s="54" t="s">
        <v>18</v>
      </c>
      <c r="C13" s="75">
        <v>122</v>
      </c>
      <c r="D13" s="11">
        <v>164</v>
      </c>
      <c r="E13" s="11">
        <v>27</v>
      </c>
      <c r="F13" s="75">
        <v>0</v>
      </c>
      <c r="G13" s="11">
        <v>0</v>
      </c>
      <c r="H13" s="11">
        <v>0</v>
      </c>
      <c r="I13" s="11">
        <v>527</v>
      </c>
      <c r="J13" s="11">
        <v>211</v>
      </c>
      <c r="K13" s="11">
        <v>128</v>
      </c>
      <c r="L13" s="11">
        <v>46</v>
      </c>
      <c r="M13" s="11">
        <v>1885</v>
      </c>
      <c r="N13" s="11">
        <v>4661</v>
      </c>
      <c r="O13" s="11">
        <v>9468</v>
      </c>
      <c r="P13" s="11">
        <v>27913</v>
      </c>
      <c r="Q13" s="11">
        <v>40141</v>
      </c>
      <c r="R13" s="11">
        <v>50682</v>
      </c>
    </row>
    <row r="14" spans="1:18" s="20" customFormat="1" ht="11.25" customHeight="1" x14ac:dyDescent="0.25">
      <c r="A14" s="60">
        <v>10</v>
      </c>
      <c r="B14" s="49" t="s">
        <v>17</v>
      </c>
      <c r="C14" s="77">
        <v>2539</v>
      </c>
      <c r="D14" s="59">
        <v>2616</v>
      </c>
      <c r="E14" s="59">
        <v>1312</v>
      </c>
      <c r="F14" s="77">
        <v>1828</v>
      </c>
      <c r="G14" s="59">
        <v>2271</v>
      </c>
      <c r="H14" s="59">
        <v>1949</v>
      </c>
      <c r="I14" s="59">
        <v>1898</v>
      </c>
      <c r="J14" s="59">
        <v>2696</v>
      </c>
      <c r="K14" s="59">
        <v>1308</v>
      </c>
      <c r="L14" s="59">
        <v>1464</v>
      </c>
      <c r="M14" s="59">
        <v>1644</v>
      </c>
      <c r="N14" s="59">
        <v>1448</v>
      </c>
      <c r="O14" s="59">
        <v>1324</v>
      </c>
      <c r="P14" s="59">
        <v>724</v>
      </c>
      <c r="Q14" s="59">
        <v>395</v>
      </c>
      <c r="R14" s="59">
        <v>796</v>
      </c>
    </row>
    <row r="15" spans="1:18" s="20" customFormat="1" ht="11.25" customHeight="1" x14ac:dyDescent="0.25">
      <c r="A15" s="55" t="s">
        <v>11</v>
      </c>
      <c r="B15" s="54" t="s">
        <v>16</v>
      </c>
      <c r="C15" s="75">
        <v>0</v>
      </c>
      <c r="D15" s="11">
        <v>0</v>
      </c>
      <c r="E15" s="11">
        <v>0</v>
      </c>
      <c r="F15" s="75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</row>
    <row r="16" spans="1:18" s="20" customFormat="1" ht="11.25" customHeight="1" x14ac:dyDescent="0.25">
      <c r="A16" s="57" t="s">
        <v>11</v>
      </c>
      <c r="B16" s="49" t="s">
        <v>15</v>
      </c>
      <c r="C16" s="48">
        <v>11384</v>
      </c>
      <c r="D16" s="56">
        <v>8623</v>
      </c>
      <c r="E16" s="56">
        <v>5744</v>
      </c>
      <c r="F16" s="77">
        <v>4771</v>
      </c>
      <c r="G16" s="59">
        <v>3354</v>
      </c>
      <c r="H16" s="56">
        <v>3662</v>
      </c>
      <c r="I16" s="59">
        <v>1649</v>
      </c>
      <c r="J16" s="56">
        <v>3279</v>
      </c>
      <c r="K16" s="59">
        <v>4552</v>
      </c>
      <c r="L16" s="56">
        <v>2493</v>
      </c>
      <c r="M16" s="56">
        <v>6191</v>
      </c>
      <c r="N16" s="56">
        <v>4657</v>
      </c>
      <c r="O16" s="56">
        <v>3196</v>
      </c>
      <c r="P16" s="56">
        <v>4036</v>
      </c>
      <c r="Q16" s="56">
        <v>2071</v>
      </c>
      <c r="R16" s="56">
        <v>6602</v>
      </c>
    </row>
    <row r="17" spans="1:33" s="20" customFormat="1" ht="11.25" customHeight="1" x14ac:dyDescent="0.25">
      <c r="A17" s="55" t="s">
        <v>11</v>
      </c>
      <c r="B17" s="54" t="s">
        <v>14</v>
      </c>
      <c r="C17" s="76">
        <v>0</v>
      </c>
      <c r="D17" s="53">
        <v>0</v>
      </c>
      <c r="E17" s="53">
        <v>0</v>
      </c>
      <c r="F17" s="75">
        <v>0</v>
      </c>
      <c r="G17" s="11">
        <v>0</v>
      </c>
      <c r="H17" s="53">
        <v>0</v>
      </c>
      <c r="I17" s="11">
        <v>0</v>
      </c>
      <c r="J17" s="53">
        <v>0</v>
      </c>
      <c r="K17" s="11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</row>
    <row r="18" spans="1:33" s="20" customFormat="1" ht="11.25" customHeight="1" x14ac:dyDescent="0.25">
      <c r="A18" s="50" t="s">
        <v>11</v>
      </c>
      <c r="B18" s="49" t="s">
        <v>13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</row>
    <row r="19" spans="1:33" s="20" customFormat="1" ht="11.25" customHeight="1" thickBot="1" x14ac:dyDescent="0.3">
      <c r="A19" s="45" t="s">
        <v>11</v>
      </c>
      <c r="B19" s="44" t="s">
        <v>12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</row>
    <row r="20" spans="1:33" s="20" customFormat="1" ht="11.25" customHeight="1" thickBot="1" x14ac:dyDescent="0.3">
      <c r="A20" s="40"/>
      <c r="B20" s="72" t="s">
        <v>10</v>
      </c>
      <c r="C20" s="71">
        <f>SUM(C5:C19)</f>
        <v>21825986</v>
      </c>
      <c r="D20" s="71">
        <f>SUM(D5:D19)</f>
        <v>20667621</v>
      </c>
      <c r="E20" s="71">
        <f>SUM(E5:E19)</f>
        <v>19975648</v>
      </c>
      <c r="F20" s="71">
        <f>SUM(F5:F19)</f>
        <v>19528780</v>
      </c>
      <c r="G20" s="71">
        <f>SUM(G5:G19)</f>
        <v>19592548</v>
      </c>
      <c r="H20" s="71">
        <f>SUM(H5:H19)</f>
        <v>19218109</v>
      </c>
      <c r="I20" s="71">
        <f>SUM(I5:I19)</f>
        <v>16361852</v>
      </c>
      <c r="J20" s="71">
        <f>SUM(J5:J19)</f>
        <v>15608200</v>
      </c>
      <c r="K20" s="71">
        <f>SUM(K5:K19)</f>
        <v>15270624</v>
      </c>
      <c r="L20" s="71">
        <f>SUM(L5:L19)</f>
        <v>13769614</v>
      </c>
      <c r="M20" s="71">
        <f>SUM(M5:M19)</f>
        <v>13096043</v>
      </c>
      <c r="N20" s="38">
        <f>SUM(N5:N19)</f>
        <v>14741847</v>
      </c>
      <c r="O20" s="38">
        <f>SUM(O5:O19)</f>
        <v>16675452</v>
      </c>
      <c r="P20" s="38">
        <f>SUM(P5:P19)</f>
        <v>17925870</v>
      </c>
      <c r="Q20" s="38">
        <f>SUM(Q5:Q19)</f>
        <v>19534129</v>
      </c>
      <c r="R20" s="38">
        <f>SUM(R5:R19)</f>
        <v>22039548</v>
      </c>
    </row>
    <row r="21" spans="1:33" ht="13.5" thickBot="1" x14ac:dyDescent="0.3"/>
    <row r="22" spans="1:33" ht="36.75" thickBot="1" x14ac:dyDescent="0.3">
      <c r="A22" s="70" t="s">
        <v>27</v>
      </c>
      <c r="B22" s="69" t="s">
        <v>5</v>
      </c>
      <c r="C22" s="68">
        <v>2009</v>
      </c>
      <c r="D22" s="68">
        <v>2010</v>
      </c>
      <c r="E22" s="68">
        <v>2011</v>
      </c>
      <c r="F22" s="68">
        <v>2012</v>
      </c>
      <c r="G22" s="68">
        <v>2013</v>
      </c>
      <c r="H22" s="68">
        <v>2014</v>
      </c>
      <c r="I22" s="68">
        <v>2015</v>
      </c>
      <c r="J22" s="68">
        <v>2016</v>
      </c>
      <c r="K22" s="68">
        <v>2017</v>
      </c>
      <c r="L22" s="68">
        <v>2018</v>
      </c>
      <c r="M22" s="68">
        <v>2019</v>
      </c>
      <c r="N22" s="68">
        <v>2020</v>
      </c>
      <c r="O22" s="68">
        <v>2021</v>
      </c>
      <c r="P22" s="68">
        <v>2022</v>
      </c>
      <c r="Q22" s="67" t="s">
        <v>26</v>
      </c>
      <c r="R22" s="66" t="s">
        <v>25</v>
      </c>
      <c r="AG22" s="30"/>
    </row>
    <row r="23" spans="1:33" ht="11.25" customHeight="1" x14ac:dyDescent="0.25">
      <c r="A23" s="65">
        <v>1</v>
      </c>
      <c r="B23" s="54" t="s">
        <v>24</v>
      </c>
      <c r="C23" s="11">
        <v>8767934</v>
      </c>
      <c r="D23" s="11">
        <v>10916835</v>
      </c>
      <c r="E23" s="11">
        <v>11940230</v>
      </c>
      <c r="F23" s="11">
        <v>14415391</v>
      </c>
      <c r="G23" s="11">
        <v>16540818</v>
      </c>
      <c r="H23" s="11">
        <v>19467972</v>
      </c>
      <c r="I23" s="11">
        <v>17113980</v>
      </c>
      <c r="J23" s="11">
        <v>13895726</v>
      </c>
      <c r="K23" s="11">
        <v>16986437</v>
      </c>
      <c r="L23" s="11">
        <v>19003004</v>
      </c>
      <c r="M23" s="11">
        <v>20184515</v>
      </c>
      <c r="N23" s="11">
        <v>16628602</v>
      </c>
      <c r="O23" s="11">
        <v>20482465</v>
      </c>
      <c r="P23" s="11">
        <v>28144382</v>
      </c>
      <c r="Q23" s="61">
        <f>(P23-O23)/O23</f>
        <v>0.37407201721081912</v>
      </c>
      <c r="R23" s="51">
        <v>554264255</v>
      </c>
    </row>
    <row r="24" spans="1:33" ht="11.25" customHeight="1" x14ac:dyDescent="0.25">
      <c r="A24" s="60">
        <v>2</v>
      </c>
      <c r="B24" s="49" t="s">
        <v>23</v>
      </c>
      <c r="C24" s="59">
        <v>6701083</v>
      </c>
      <c r="D24" s="59">
        <v>6606384</v>
      </c>
      <c r="E24" s="59">
        <v>7021699</v>
      </c>
      <c r="F24" s="59">
        <v>8367338</v>
      </c>
      <c r="G24" s="59">
        <v>10506120</v>
      </c>
      <c r="H24" s="59">
        <v>13486558</v>
      </c>
      <c r="I24" s="59">
        <v>12777507</v>
      </c>
      <c r="J24" s="59">
        <v>10117371</v>
      </c>
      <c r="K24" s="59">
        <v>11278096</v>
      </c>
      <c r="L24" s="59">
        <v>12146278</v>
      </c>
      <c r="M24" s="59">
        <v>10977725</v>
      </c>
      <c r="N24" s="59">
        <v>9440064</v>
      </c>
      <c r="O24" s="59">
        <v>10445638</v>
      </c>
      <c r="P24" s="59">
        <v>11470041</v>
      </c>
      <c r="Q24" s="58">
        <f>(P24-O24)/O24</f>
        <v>9.8069931199989885E-2</v>
      </c>
      <c r="R24" s="46">
        <v>394452732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1.25" customHeight="1" x14ac:dyDescent="0.25">
      <c r="A25" s="62">
        <v>3</v>
      </c>
      <c r="B25" s="64" t="s">
        <v>22</v>
      </c>
      <c r="C25" s="11">
        <v>3718325</v>
      </c>
      <c r="D25" s="11">
        <v>3898481</v>
      </c>
      <c r="E25" s="11">
        <v>4220343</v>
      </c>
      <c r="F25" s="11">
        <v>4403820</v>
      </c>
      <c r="G25" s="11">
        <v>4572248</v>
      </c>
      <c r="H25" s="11">
        <v>4574932</v>
      </c>
      <c r="I25" s="11">
        <v>4374969</v>
      </c>
      <c r="J25" s="11">
        <v>4243892</v>
      </c>
      <c r="K25" s="11">
        <v>4112573</v>
      </c>
      <c r="L25" s="11">
        <v>3916280</v>
      </c>
      <c r="M25" s="11">
        <v>3792738</v>
      </c>
      <c r="N25" s="11">
        <v>3289423</v>
      </c>
      <c r="O25" s="11">
        <v>3102329</v>
      </c>
      <c r="P25" s="11">
        <v>3030884</v>
      </c>
      <c r="Q25" s="61">
        <f>(P25-O25)/O25</f>
        <v>-2.3029472373819797E-2</v>
      </c>
      <c r="R25" s="51">
        <v>610558988</v>
      </c>
      <c r="S25" s="32"/>
      <c r="T25" s="32"/>
      <c r="U25" s="32"/>
      <c r="V25" s="32"/>
      <c r="W25" s="31"/>
      <c r="X25" s="31"/>
      <c r="Y25" s="31"/>
      <c r="Z25" s="30"/>
      <c r="AA25" s="30"/>
      <c r="AB25" s="30"/>
      <c r="AC25" s="30"/>
      <c r="AD25" s="30"/>
      <c r="AE25" s="30"/>
      <c r="AF25" s="30"/>
      <c r="AG25" s="30"/>
    </row>
    <row r="26" spans="1:33" ht="11.25" customHeight="1" x14ac:dyDescent="0.25">
      <c r="A26" s="60">
        <v>4</v>
      </c>
      <c r="B26" s="49" t="s">
        <v>21</v>
      </c>
      <c r="C26" s="59">
        <v>3040522</v>
      </c>
      <c r="D26" s="59">
        <v>2622401</v>
      </c>
      <c r="E26" s="59">
        <v>2521790</v>
      </c>
      <c r="F26" s="59">
        <v>2219376</v>
      </c>
      <c r="G26" s="59">
        <v>1885987</v>
      </c>
      <c r="H26" s="59">
        <v>1609592</v>
      </c>
      <c r="I26" s="59">
        <v>1432936</v>
      </c>
      <c r="J26" s="59">
        <v>1257711</v>
      </c>
      <c r="K26" s="59">
        <v>1196170</v>
      </c>
      <c r="L26" s="59">
        <v>1269427</v>
      </c>
      <c r="M26" s="59">
        <v>1330640</v>
      </c>
      <c r="N26" s="59">
        <v>1103994</v>
      </c>
      <c r="O26" s="59">
        <v>960444</v>
      </c>
      <c r="P26" s="59">
        <v>1126316</v>
      </c>
      <c r="Q26" s="58">
        <f>(P26-O26)/O26</f>
        <v>0.17270345798401573</v>
      </c>
      <c r="R26" s="46">
        <v>30629311</v>
      </c>
      <c r="S26" s="32"/>
      <c r="T26" s="32"/>
      <c r="U26" s="32"/>
      <c r="V26" s="32"/>
      <c r="W26" s="31"/>
      <c r="X26" s="31"/>
      <c r="Y26" s="31"/>
      <c r="Z26" s="30"/>
      <c r="AA26" s="30"/>
      <c r="AB26" s="30"/>
      <c r="AC26" s="30"/>
      <c r="AD26" s="30"/>
      <c r="AE26" s="30"/>
      <c r="AF26" s="30"/>
      <c r="AG26" s="30"/>
    </row>
    <row r="27" spans="1:33" ht="11.25" customHeight="1" x14ac:dyDescent="0.25">
      <c r="A27" s="62">
        <v>5</v>
      </c>
      <c r="B27" s="54" t="s">
        <v>2</v>
      </c>
      <c r="C27" s="11">
        <v>271147</v>
      </c>
      <c r="D27" s="11">
        <v>244280</v>
      </c>
      <c r="E27" s="11">
        <v>233559</v>
      </c>
      <c r="F27" s="11">
        <v>196085</v>
      </c>
      <c r="G27" s="11">
        <v>209828</v>
      </c>
      <c r="H27" s="11">
        <v>218188</v>
      </c>
      <c r="I27" s="11">
        <v>191312</v>
      </c>
      <c r="J27" s="11">
        <v>187225</v>
      </c>
      <c r="K27" s="11">
        <v>169161</v>
      </c>
      <c r="L27" s="11">
        <v>173320</v>
      </c>
      <c r="M27" s="11">
        <v>168517</v>
      </c>
      <c r="N27" s="11">
        <v>161920</v>
      </c>
      <c r="O27" s="63">
        <v>160676</v>
      </c>
      <c r="P27" s="11">
        <v>146599</v>
      </c>
      <c r="Q27" s="61">
        <f>(P27-O27)/O27</f>
        <v>-8.7611093131519324E-2</v>
      </c>
      <c r="R27" s="51">
        <v>183263448</v>
      </c>
      <c r="S27" s="32"/>
      <c r="T27" s="32"/>
      <c r="U27" s="32"/>
      <c r="V27" s="32"/>
      <c r="W27" s="31"/>
      <c r="X27" s="31"/>
      <c r="Y27" s="31"/>
      <c r="Z27" s="30"/>
      <c r="AA27" s="30"/>
      <c r="AB27" s="30"/>
      <c r="AC27" s="30"/>
      <c r="AD27" s="30"/>
      <c r="AE27" s="30"/>
      <c r="AF27" s="30"/>
    </row>
    <row r="28" spans="1:33" ht="11.25" customHeight="1" x14ac:dyDescent="0.25">
      <c r="A28" s="60">
        <v>6</v>
      </c>
      <c r="B28" s="49" t="s">
        <v>1</v>
      </c>
      <c r="C28" s="59">
        <v>168751</v>
      </c>
      <c r="D28" s="59">
        <v>117603</v>
      </c>
      <c r="E28" s="59">
        <v>82710</v>
      </c>
      <c r="F28" s="59">
        <v>363559</v>
      </c>
      <c r="G28" s="59">
        <v>1094061</v>
      </c>
      <c r="H28" s="59">
        <v>1341026</v>
      </c>
      <c r="I28" s="59">
        <v>913982</v>
      </c>
      <c r="J28" s="59">
        <v>517633</v>
      </c>
      <c r="K28" s="59">
        <v>407603</v>
      </c>
      <c r="L28" s="59">
        <v>349571</v>
      </c>
      <c r="M28" s="59">
        <v>237322</v>
      </c>
      <c r="N28" s="59">
        <v>157842</v>
      </c>
      <c r="O28" s="59">
        <v>161637</v>
      </c>
      <c r="P28" s="59">
        <v>133925</v>
      </c>
      <c r="Q28" s="58">
        <f>(P28-O28)/O28</f>
        <v>-0.17144589419501724</v>
      </c>
      <c r="R28" s="46">
        <v>14309401</v>
      </c>
      <c r="S28" s="32"/>
      <c r="T28" s="32"/>
      <c r="U28" s="32"/>
      <c r="V28" s="32"/>
      <c r="W28" s="31"/>
      <c r="X28" s="31"/>
      <c r="Y28" s="31"/>
      <c r="Z28" s="30"/>
      <c r="AA28" s="30"/>
      <c r="AB28" s="30"/>
      <c r="AC28" s="30"/>
      <c r="AD28" s="30"/>
      <c r="AE28" s="30"/>
      <c r="AF28" s="30"/>
    </row>
    <row r="29" spans="1:33" ht="11.25" customHeight="1" x14ac:dyDescent="0.25">
      <c r="A29" s="62">
        <v>7</v>
      </c>
      <c r="B29" s="54" t="s">
        <v>20</v>
      </c>
      <c r="C29" s="11">
        <v>175154</v>
      </c>
      <c r="D29" s="11">
        <v>169698</v>
      </c>
      <c r="E29" s="11">
        <v>166534</v>
      </c>
      <c r="F29" s="11">
        <v>154566</v>
      </c>
      <c r="G29" s="11">
        <v>152558</v>
      </c>
      <c r="H29" s="11">
        <v>153002</v>
      </c>
      <c r="I29" s="11">
        <v>146922</v>
      </c>
      <c r="J29" s="11">
        <v>133117</v>
      </c>
      <c r="K29" s="11">
        <v>139199</v>
      </c>
      <c r="L29" s="11">
        <v>133801</v>
      </c>
      <c r="M29" s="11">
        <v>125868</v>
      </c>
      <c r="N29" s="11">
        <v>110211</v>
      </c>
      <c r="O29" s="11">
        <v>110845</v>
      </c>
      <c r="P29" s="11">
        <v>117869</v>
      </c>
      <c r="Q29" s="61">
        <f>(P29-O29)/O29</f>
        <v>6.3367765799088815E-2</v>
      </c>
      <c r="R29" s="51">
        <v>29668828</v>
      </c>
      <c r="S29" s="32"/>
      <c r="T29" s="32"/>
      <c r="U29" s="32"/>
      <c r="V29" s="32"/>
      <c r="W29" s="31"/>
      <c r="X29" s="31"/>
      <c r="Y29" s="31"/>
      <c r="Z29" s="30"/>
      <c r="AA29" s="30"/>
      <c r="AB29" s="30"/>
      <c r="AC29" s="30"/>
      <c r="AD29" s="30"/>
      <c r="AE29" s="30"/>
      <c r="AF29" s="30"/>
    </row>
    <row r="30" spans="1:33" ht="11.25" customHeight="1" x14ac:dyDescent="0.25">
      <c r="A30" s="60">
        <v>8</v>
      </c>
      <c r="B30" s="49" t="s">
        <v>19</v>
      </c>
      <c r="C30" s="59">
        <v>16552</v>
      </c>
      <c r="D30" s="59">
        <v>37099</v>
      </c>
      <c r="E30" s="59">
        <v>12164</v>
      </c>
      <c r="F30" s="59">
        <v>0</v>
      </c>
      <c r="G30" s="59">
        <v>0</v>
      </c>
      <c r="H30" s="59">
        <v>0</v>
      </c>
      <c r="I30" s="59">
        <v>95997</v>
      </c>
      <c r="J30" s="59">
        <v>95073</v>
      </c>
      <c r="K30" s="59">
        <v>88428</v>
      </c>
      <c r="L30" s="59">
        <v>76510</v>
      </c>
      <c r="M30" s="59">
        <v>71819</v>
      </c>
      <c r="N30" s="59">
        <v>71276</v>
      </c>
      <c r="O30" s="59">
        <v>64345</v>
      </c>
      <c r="P30" s="59">
        <v>59853</v>
      </c>
      <c r="Q30" s="58">
        <f>(P30-O30)/O30</f>
        <v>-6.9811174139404769E-2</v>
      </c>
      <c r="R30" s="46">
        <v>694413</v>
      </c>
      <c r="S30" s="32"/>
      <c r="T30" s="32"/>
      <c r="U30" s="32"/>
      <c r="V30" s="32"/>
      <c r="W30" s="31"/>
      <c r="X30" s="31"/>
      <c r="Y30" s="35"/>
      <c r="Z30" s="30"/>
      <c r="AA30" s="30"/>
      <c r="AB30" s="30"/>
      <c r="AC30" s="30"/>
      <c r="AD30" s="30"/>
      <c r="AE30" s="30"/>
      <c r="AF30" s="30"/>
    </row>
    <row r="31" spans="1:33" ht="11.25" customHeight="1" x14ac:dyDescent="0.25">
      <c r="A31" s="62">
        <v>9</v>
      </c>
      <c r="B31" s="54" t="s">
        <v>18</v>
      </c>
      <c r="C31" s="11">
        <v>69831</v>
      </c>
      <c r="D31" s="11">
        <v>46254</v>
      </c>
      <c r="E31" s="11">
        <v>73360</v>
      </c>
      <c r="F31" s="11">
        <v>80859</v>
      </c>
      <c r="G31" s="11">
        <v>38139</v>
      </c>
      <c r="H31" s="11">
        <v>61031</v>
      </c>
      <c r="I31" s="11">
        <v>87968</v>
      </c>
      <c r="J31" s="11">
        <v>79247</v>
      </c>
      <c r="K31" s="11">
        <v>57792</v>
      </c>
      <c r="L31" s="11">
        <v>47386</v>
      </c>
      <c r="M31" s="11">
        <v>43181</v>
      </c>
      <c r="N31" s="11">
        <v>34905</v>
      </c>
      <c r="O31" s="11">
        <v>28003</v>
      </c>
      <c r="P31" s="11">
        <v>28953</v>
      </c>
      <c r="Q31" s="61">
        <f>(P31-O31)/O31</f>
        <v>3.3924936613934219E-2</v>
      </c>
      <c r="R31" s="51">
        <v>1053626</v>
      </c>
      <c r="S31" s="32"/>
      <c r="T31" s="32"/>
      <c r="U31" s="32"/>
      <c r="V31" s="32"/>
      <c r="W31" s="31"/>
      <c r="X31" s="31"/>
      <c r="Y31" s="35"/>
      <c r="Z31" s="30"/>
      <c r="AA31" s="30"/>
      <c r="AB31" s="30"/>
      <c r="AC31" s="30"/>
      <c r="AD31" s="30"/>
      <c r="AE31" s="30"/>
      <c r="AF31" s="30"/>
    </row>
    <row r="32" spans="1:33" ht="11.25" customHeight="1" x14ac:dyDescent="0.25">
      <c r="A32" s="60">
        <v>10</v>
      </c>
      <c r="B32" s="49" t="s">
        <v>17</v>
      </c>
      <c r="C32" s="59">
        <v>411</v>
      </c>
      <c r="D32" s="59">
        <v>480</v>
      </c>
      <c r="E32" s="59">
        <v>638</v>
      </c>
      <c r="F32" s="59">
        <v>348</v>
      </c>
      <c r="G32" s="59">
        <v>444</v>
      </c>
      <c r="H32" s="59">
        <v>867</v>
      </c>
      <c r="I32" s="59">
        <v>601</v>
      </c>
      <c r="J32" s="59">
        <v>746</v>
      </c>
      <c r="K32" s="59">
        <v>803</v>
      </c>
      <c r="L32" s="59">
        <v>581</v>
      </c>
      <c r="M32" s="59">
        <v>533</v>
      </c>
      <c r="N32" s="59">
        <v>1306</v>
      </c>
      <c r="O32" s="59">
        <v>1127</v>
      </c>
      <c r="P32" s="59">
        <v>1498</v>
      </c>
      <c r="Q32" s="58">
        <f>(P32-O32)/O32</f>
        <v>0.32919254658385094</v>
      </c>
      <c r="R32" s="46">
        <v>374876</v>
      </c>
      <c r="S32" s="32"/>
      <c r="T32" s="32"/>
      <c r="U32" s="32"/>
      <c r="V32" s="32"/>
      <c r="W32" s="31"/>
      <c r="X32" s="31"/>
      <c r="Y32" s="35"/>
      <c r="Z32" s="30"/>
      <c r="AA32" s="30"/>
      <c r="AB32" s="30"/>
      <c r="AC32" s="30"/>
      <c r="AD32" s="30"/>
      <c r="AE32" s="30"/>
      <c r="AF32" s="30"/>
    </row>
    <row r="33" spans="1:32" ht="11.25" customHeight="1" x14ac:dyDescent="0.25">
      <c r="A33" s="55" t="s">
        <v>11</v>
      </c>
      <c r="B33" s="54" t="s">
        <v>16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34</v>
      </c>
      <c r="P33" s="53">
        <v>0</v>
      </c>
      <c r="Q33" s="52" t="s">
        <v>11</v>
      </c>
      <c r="R33" s="51">
        <v>34</v>
      </c>
      <c r="S33" s="32"/>
      <c r="T33" s="32"/>
      <c r="U33" s="32"/>
      <c r="V33" s="32"/>
      <c r="W33" s="31"/>
      <c r="X33" s="31"/>
      <c r="Y33" s="35"/>
      <c r="Z33" s="30"/>
      <c r="AA33" s="30"/>
      <c r="AB33" s="30"/>
      <c r="AC33" s="30"/>
      <c r="AD33" s="30"/>
      <c r="AE33" s="30"/>
      <c r="AF33" s="30"/>
    </row>
    <row r="34" spans="1:32" ht="11.25" customHeight="1" x14ac:dyDescent="0.25">
      <c r="A34" s="57" t="s">
        <v>11</v>
      </c>
      <c r="B34" s="49" t="s">
        <v>15</v>
      </c>
      <c r="C34" s="56">
        <v>11120</v>
      </c>
      <c r="D34" s="56">
        <v>6106</v>
      </c>
      <c r="E34" s="56">
        <v>3295</v>
      </c>
      <c r="F34" s="56">
        <v>2440</v>
      </c>
      <c r="G34" s="56">
        <v>1569</v>
      </c>
      <c r="H34" s="56">
        <v>1255</v>
      </c>
      <c r="I34" s="56">
        <v>184</v>
      </c>
      <c r="J34" s="56">
        <v>608</v>
      </c>
      <c r="K34" s="56">
        <v>571</v>
      </c>
      <c r="L34" s="56">
        <v>347</v>
      </c>
      <c r="M34" s="56">
        <v>220</v>
      </c>
      <c r="N34" s="56">
        <v>30</v>
      </c>
      <c r="O34" s="56">
        <v>0</v>
      </c>
      <c r="P34" s="56">
        <v>0</v>
      </c>
      <c r="Q34" s="47" t="s">
        <v>11</v>
      </c>
      <c r="R34" s="46">
        <v>728495</v>
      </c>
      <c r="S34" s="32"/>
      <c r="T34" s="32"/>
      <c r="U34" s="32"/>
      <c r="V34" s="32"/>
      <c r="W34" s="31"/>
      <c r="X34" s="31"/>
      <c r="Y34" s="35"/>
      <c r="Z34" s="30"/>
      <c r="AA34" s="30"/>
      <c r="AB34" s="30"/>
      <c r="AC34" s="30"/>
      <c r="AD34" s="30"/>
      <c r="AE34" s="30"/>
      <c r="AF34" s="30"/>
    </row>
    <row r="35" spans="1:32" ht="11.25" customHeight="1" x14ac:dyDescent="0.25">
      <c r="A35" s="55" t="s">
        <v>11</v>
      </c>
      <c r="B35" s="54" t="s">
        <v>14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236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2" t="s">
        <v>11</v>
      </c>
      <c r="R35" s="51">
        <v>236</v>
      </c>
      <c r="S35" s="32"/>
      <c r="T35" s="32"/>
      <c r="U35" s="32"/>
      <c r="V35" s="32"/>
      <c r="W35" s="31"/>
      <c r="X35" s="31"/>
      <c r="Y35" s="35"/>
      <c r="Z35" s="30"/>
      <c r="AA35" s="30"/>
      <c r="AB35" s="30"/>
      <c r="AC35" s="30"/>
      <c r="AD35" s="30"/>
      <c r="AE35" s="30"/>
      <c r="AF35" s="30"/>
    </row>
    <row r="36" spans="1:32" ht="11.25" customHeight="1" x14ac:dyDescent="0.25">
      <c r="A36" s="50" t="s">
        <v>11</v>
      </c>
      <c r="B36" s="49" t="s">
        <v>13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7" t="s">
        <v>11</v>
      </c>
      <c r="R36" s="46">
        <v>2665</v>
      </c>
      <c r="S36" s="32"/>
      <c r="T36" s="32"/>
      <c r="U36" s="32"/>
      <c r="V36" s="32"/>
      <c r="W36" s="31"/>
      <c r="X36" s="31"/>
      <c r="Y36" s="35"/>
      <c r="Z36" s="30"/>
      <c r="AA36" s="30"/>
      <c r="AB36" s="30"/>
      <c r="AC36" s="30"/>
      <c r="AD36" s="30"/>
      <c r="AE36" s="30"/>
      <c r="AF36" s="30"/>
    </row>
    <row r="37" spans="1:32" ht="11.25" customHeight="1" thickBot="1" x14ac:dyDescent="0.3">
      <c r="A37" s="45" t="s">
        <v>11</v>
      </c>
      <c r="B37" s="44" t="s">
        <v>12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2" t="s">
        <v>11</v>
      </c>
      <c r="R37" s="41">
        <v>4774</v>
      </c>
      <c r="S37" s="32"/>
      <c r="T37" s="32"/>
      <c r="U37" s="32"/>
      <c r="V37" s="32"/>
      <c r="W37" s="31"/>
      <c r="X37" s="31"/>
      <c r="Y37" s="35"/>
      <c r="Z37" s="30"/>
      <c r="AA37" s="30"/>
      <c r="AB37" s="30"/>
      <c r="AC37" s="30"/>
      <c r="AD37" s="30"/>
      <c r="AE37" s="30"/>
      <c r="AF37" s="30"/>
    </row>
    <row r="38" spans="1:32" ht="11.25" customHeight="1" thickBot="1" x14ac:dyDescent="0.3">
      <c r="A38" s="40"/>
      <c r="B38" s="39" t="s">
        <v>10</v>
      </c>
      <c r="C38" s="38">
        <f>SUM(C23:C37)</f>
        <v>22940830</v>
      </c>
      <c r="D38" s="38">
        <f>SUM(D23:D37)</f>
        <v>24665621</v>
      </c>
      <c r="E38" s="38">
        <f>SUM(E23:E37)</f>
        <v>26276322</v>
      </c>
      <c r="F38" s="38">
        <f>SUM(F23:F37)</f>
        <v>30203782</v>
      </c>
      <c r="G38" s="38">
        <f>SUM(G23:G37)</f>
        <v>35001772</v>
      </c>
      <c r="H38" s="38">
        <f>SUM(H23:H37)</f>
        <v>40914423</v>
      </c>
      <c r="I38" s="38">
        <f>SUM(I23:I37)</f>
        <v>37136358</v>
      </c>
      <c r="J38" s="38">
        <f>SUM(J23:J37)</f>
        <v>30528349</v>
      </c>
      <c r="K38" s="38">
        <f>SUM(K23:K37)</f>
        <v>34437069</v>
      </c>
      <c r="L38" s="38">
        <f>SUM(L23:L37)</f>
        <v>37116505</v>
      </c>
      <c r="M38" s="38">
        <f>SUM(M23:M37)</f>
        <v>36933078</v>
      </c>
      <c r="N38" s="38">
        <f>SUM(N23:N37)</f>
        <v>30999573</v>
      </c>
      <c r="O38" s="38">
        <f>SUM(O23:O37)</f>
        <v>35517543</v>
      </c>
      <c r="P38" s="38">
        <f>SUM(P23:P37)</f>
        <v>44260320</v>
      </c>
      <c r="Q38" s="37">
        <f>(P38-O38)/O38</f>
        <v>0.24615376688640878</v>
      </c>
      <c r="R38" s="36">
        <f>SUM(R23:R37)</f>
        <v>1820006082</v>
      </c>
      <c r="S38" s="32"/>
      <c r="T38" s="32"/>
      <c r="U38" s="32"/>
      <c r="V38" s="32"/>
      <c r="W38" s="31"/>
      <c r="X38" s="31"/>
      <c r="Y38" s="35"/>
      <c r="Z38" s="30"/>
      <c r="AA38" s="30"/>
      <c r="AB38" s="30"/>
      <c r="AC38" s="30"/>
      <c r="AD38" s="30"/>
      <c r="AE38" s="30"/>
      <c r="AF38" s="30"/>
    </row>
    <row r="39" spans="1:32" ht="7.5" customHeight="1" x14ac:dyDescent="0.25">
      <c r="A39" s="34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1"/>
      <c r="S39" s="30"/>
      <c r="Y39" s="28"/>
    </row>
    <row r="40" spans="1:32" ht="11.25" customHeight="1" x14ac:dyDescent="0.25">
      <c r="A40" s="29" t="s">
        <v>9</v>
      </c>
      <c r="Y40" s="28"/>
    </row>
    <row r="41" spans="1:32" ht="7.5" customHeight="1" x14ac:dyDescent="0.25">
      <c r="A41" s="20"/>
      <c r="Y41" s="28"/>
    </row>
    <row r="42" spans="1:32" s="20" customFormat="1" ht="11.25" customHeight="1" x14ac:dyDescent="0.25">
      <c r="A42" s="20" t="s">
        <v>8</v>
      </c>
      <c r="B42" s="27" t="s">
        <v>7</v>
      </c>
      <c r="E42" s="25"/>
      <c r="F42" s="24"/>
      <c r="G42" s="26"/>
      <c r="H42" s="25"/>
      <c r="I42" s="24"/>
      <c r="J42" s="24"/>
      <c r="K42" s="24"/>
      <c r="L42" s="24"/>
      <c r="T42" s="23"/>
      <c r="U42" s="23"/>
      <c r="Y42" s="22"/>
    </row>
    <row r="43" spans="1:32" s="20" customFormat="1" ht="11.25" x14ac:dyDescent="0.25">
      <c r="F43" s="21"/>
      <c r="G43" s="21"/>
      <c r="H43" s="21"/>
      <c r="I43" s="21"/>
      <c r="J43" s="21"/>
      <c r="K43" s="21"/>
      <c r="L43" s="21"/>
    </row>
    <row r="46" spans="1:32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32" x14ac:dyDescent="0.25">
      <c r="F47" s="2"/>
      <c r="K47" s="1"/>
      <c r="L47" s="1"/>
      <c r="M47" s="1"/>
      <c r="N47" s="1"/>
      <c r="O47" s="1"/>
      <c r="P47" s="1"/>
    </row>
    <row r="48" spans="1:32" x14ac:dyDescent="0.25"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6:16" ht="13.5" thickBot="1" x14ac:dyDescent="0.3">
      <c r="F49" s="2"/>
      <c r="K49" s="1"/>
      <c r="L49" s="1"/>
      <c r="M49" s="1"/>
      <c r="N49" s="1"/>
      <c r="O49" s="1"/>
      <c r="P49" s="1"/>
    </row>
    <row r="50" spans="6:16" ht="15.75" x14ac:dyDescent="0.25">
      <c r="G50" s="19" t="s">
        <v>6</v>
      </c>
      <c r="H50" s="18"/>
      <c r="I50" s="17"/>
      <c r="K50" s="1"/>
      <c r="L50" s="1"/>
      <c r="M50" s="1"/>
      <c r="N50" s="1"/>
      <c r="O50" s="1"/>
      <c r="P50" s="1"/>
    </row>
    <row r="51" spans="6:16" ht="33.75" x14ac:dyDescent="0.25">
      <c r="G51" s="16" t="s">
        <v>5</v>
      </c>
      <c r="H51" s="15" t="s">
        <v>4</v>
      </c>
      <c r="I51" s="14" t="s">
        <v>3</v>
      </c>
      <c r="K51" s="1"/>
      <c r="L51" s="1"/>
      <c r="M51" s="1"/>
      <c r="N51" s="1"/>
      <c r="O51" s="1"/>
      <c r="P51" s="1"/>
    </row>
    <row r="52" spans="6:16" x14ac:dyDescent="0.25">
      <c r="G52" s="13" t="str">
        <f>B5</f>
        <v>Duchesne</v>
      </c>
      <c r="H52" s="11">
        <f>P23</f>
        <v>28144382</v>
      </c>
      <c r="I52" s="10">
        <f>(H52/(SUM(H$52:H$58)))*100</f>
        <v>63.588293080574196</v>
      </c>
      <c r="K52" s="1"/>
      <c r="L52" s="1"/>
      <c r="M52" s="1"/>
      <c r="N52" s="1"/>
      <c r="O52" s="1"/>
      <c r="P52" s="1"/>
    </row>
    <row r="53" spans="6:16" x14ac:dyDescent="0.25">
      <c r="G53" s="12" t="str">
        <f>B6</f>
        <v>Uintah</v>
      </c>
      <c r="H53" s="11">
        <f>P24</f>
        <v>11470041</v>
      </c>
      <c r="I53" s="10">
        <f>(H53/(SUM(H$52:H$58)))*100</f>
        <v>25.91495271611231</v>
      </c>
      <c r="K53" s="1"/>
      <c r="L53" s="1"/>
      <c r="M53" s="1"/>
      <c r="N53" s="1"/>
      <c r="O53" s="1"/>
      <c r="P53" s="1"/>
    </row>
    <row r="54" spans="6:16" x14ac:dyDescent="0.25">
      <c r="G54" s="12" t="str">
        <f>B7</f>
        <v>San Juan</v>
      </c>
      <c r="H54" s="11">
        <f>P25</f>
        <v>3030884</v>
      </c>
      <c r="I54" s="10">
        <f>(H54/(SUM(H$52:H$58)))*100</f>
        <v>6.847858307395879</v>
      </c>
      <c r="K54" s="1"/>
      <c r="L54" s="1"/>
      <c r="M54" s="1"/>
      <c r="N54" s="1"/>
      <c r="O54" s="1"/>
      <c r="P54" s="1"/>
    </row>
    <row r="55" spans="6:16" x14ac:dyDescent="0.25">
      <c r="G55" s="12" t="str">
        <f>B8</f>
        <v>Sevier</v>
      </c>
      <c r="H55" s="11">
        <f>P26</f>
        <v>1126316</v>
      </c>
      <c r="I55" s="10">
        <f>(H55/(SUM(H$52:H$58)))*100</f>
        <v>2.5447534044037639</v>
      </c>
      <c r="K55" s="1"/>
      <c r="L55" s="1"/>
      <c r="M55" s="1"/>
      <c r="N55" s="1"/>
      <c r="O55" s="1"/>
      <c r="P55" s="1"/>
    </row>
    <row r="56" spans="6:16" x14ac:dyDescent="0.25">
      <c r="G56" s="12" t="s">
        <v>2</v>
      </c>
      <c r="H56" s="11">
        <f>P27</f>
        <v>146599</v>
      </c>
      <c r="I56" s="10">
        <f>(H56/(SUM(H$52:H$58)))*100</f>
        <v>0.33121992791737609</v>
      </c>
      <c r="K56" s="1"/>
      <c r="L56" s="1"/>
      <c r="M56" s="1"/>
      <c r="N56" s="1"/>
      <c r="O56" s="1"/>
      <c r="P56" s="1"/>
    </row>
    <row r="57" spans="6:16" x14ac:dyDescent="0.25">
      <c r="G57" s="12" t="s">
        <v>1</v>
      </c>
      <c r="H57" s="11">
        <f>P28</f>
        <v>133925</v>
      </c>
      <c r="I57" s="10">
        <f>(H57/(SUM(H$52:H$58)))*100</f>
        <v>0.3025847983024072</v>
      </c>
    </row>
    <row r="58" spans="6:16" ht="13.5" thickBot="1" x14ac:dyDescent="0.3">
      <c r="G58" s="9" t="s">
        <v>0</v>
      </c>
      <c r="H58" s="8">
        <f>SUM(P29:P37)</f>
        <v>208173</v>
      </c>
      <c r="I58" s="7">
        <f>(H58/(SUM(H$52:H$58)))*100</f>
        <v>0.47033776529406024</v>
      </c>
    </row>
    <row r="67" spans="6:10" ht="12.75" customHeight="1" x14ac:dyDescent="0.25"/>
    <row r="76" spans="6:10" ht="15.75" x14ac:dyDescent="0.25">
      <c r="J76" s="6"/>
    </row>
    <row r="77" spans="6:10" x14ac:dyDescent="0.25">
      <c r="F77" s="5"/>
      <c r="J77" s="4"/>
    </row>
    <row r="78" spans="6:10" x14ac:dyDescent="0.25">
      <c r="J78" s="3"/>
    </row>
    <row r="79" spans="6:10" x14ac:dyDescent="0.25">
      <c r="J79" s="3"/>
    </row>
    <row r="80" spans="6:10" x14ac:dyDescent="0.25">
      <c r="J80" s="3"/>
    </row>
    <row r="81" spans="10:10" x14ac:dyDescent="0.25">
      <c r="J81" s="3"/>
    </row>
    <row r="82" spans="10:10" x14ac:dyDescent="0.25">
      <c r="J82" s="3"/>
    </row>
    <row r="83" spans="10:10" x14ac:dyDescent="0.25">
      <c r="J83" s="3"/>
    </row>
    <row r="84" spans="10:10" x14ac:dyDescent="0.25">
      <c r="J84" s="3"/>
    </row>
  </sheetData>
  <mergeCells count="3">
    <mergeCell ref="E42:F42"/>
    <mergeCell ref="H42:L42"/>
    <mergeCell ref="G50:I50"/>
  </mergeCells>
  <hyperlinks>
    <hyperlink ref="B42" r:id="rId1" xr:uid="{97CC482C-2481-4313-8AE2-8937DC09C195}"/>
  </hyperlinks>
  <printOptions horizontalCentered="1"/>
  <pageMargins left="0.25" right="0.25" top="0.25" bottom="0.25" header="0.5" footer="0.5"/>
  <pageSetup scale="85" orientation="landscape" r:id="rId2"/>
  <headerFooter alignWithMargins="0"/>
  <rowBreaks count="1" manualBreakCount="1">
    <brk id="42" max="22" man="1"/>
  </rowBreaks>
  <colBreaks count="1" manualBreakCount="1">
    <brk id="18" max="41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3.7 &amp; F 3.6</vt:lpstr>
      <vt:lpstr>'T 3.7 &amp; F 3.6'!Print_Area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2023-03-15T17:55:02Z</dcterms:created>
  <dcterms:modified xsi:type="dcterms:W3CDTF">2023-03-15T17:55:21Z</dcterms:modified>
</cp:coreProperties>
</file>