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petroleum3.0\"/>
    </mc:Choice>
  </mc:AlternateContent>
  <xr:revisionPtr revIDLastSave="0" documentId="8_{A3FF2BCB-0A55-45E0-9E8B-280DE7ECFB79}" xr6:coauthVersionLast="47" xr6:coauthVersionMax="47" xr10:uidLastSave="{00000000-0000-0000-0000-000000000000}"/>
  <bookViews>
    <workbookView xWindow="28680" yWindow="-120" windowWidth="29040" windowHeight="15840" xr2:uid="{EC938A56-8BCB-4299-9FB6-D2024C844A0C}"/>
  </bookViews>
  <sheets>
    <sheet name="T 3.14a" sheetId="1" r:id="rId1"/>
  </sheets>
  <definedNames>
    <definedName name="_xlnm.Print_Area" localSheetId="0">'T 3.14a'!$A$1:$E$75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B51" i="1"/>
  <c r="D51" i="1"/>
  <c r="E51" i="1"/>
  <c r="D52" i="1"/>
  <c r="E52" i="1" s="1"/>
  <c r="D53" i="1"/>
  <c r="E53" i="1" s="1"/>
  <c r="D54" i="1"/>
  <c r="E54" i="1" s="1"/>
  <c r="D55" i="1"/>
  <c r="E55" i="1"/>
  <c r="D56" i="1"/>
  <c r="E56" i="1" s="1"/>
  <c r="D57" i="1"/>
  <c r="E57" i="1" s="1"/>
  <c r="D58" i="1"/>
  <c r="E58" i="1" s="1"/>
  <c r="D59" i="1"/>
  <c r="E59" i="1"/>
  <c r="D60" i="1"/>
  <c r="E60" i="1" s="1"/>
  <c r="D61" i="1"/>
  <c r="E61" i="1" s="1"/>
  <c r="D62" i="1"/>
  <c r="E62" i="1" s="1"/>
  <c r="D63" i="1"/>
  <c r="E63" i="1"/>
  <c r="D64" i="1"/>
  <c r="E64" i="1" s="1"/>
  <c r="D65" i="1"/>
  <c r="E65" i="1" s="1"/>
  <c r="D66" i="1"/>
  <c r="E66" i="1" s="1"/>
  <c r="D67" i="1"/>
  <c r="E67" i="1"/>
</calcChain>
</file>

<file path=xl/sharedStrings.xml><?xml version="1.0" encoding="utf-8"?>
<sst xmlns="http://schemas.openxmlformats.org/spreadsheetml/2006/main" count="26" uniqueCount="25">
  <si>
    <r>
      <t>EIA, Form EIA-810,</t>
    </r>
    <r>
      <rPr>
        <i/>
        <sz val="8"/>
        <rFont val="Times New Roman"/>
        <family val="1"/>
      </rPr>
      <t xml:space="preserve"> Monthly Refinery Report</t>
    </r>
  </si>
  <si>
    <t>Source: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</si>
  <si>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Holly refinery was partially down for several months in spring 2018</t>
    </r>
  </si>
  <si>
    <t>^Silver Eagle runs estimated</t>
  </si>
  <si>
    <t>*Silver Eagle refinery was idle during November and December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</si>
  <si>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Capacity at the end of the year</t>
    </r>
  </si>
  <si>
    <t>2022^</t>
  </si>
  <si>
    <t>2021^</t>
  </si>
  <si>
    <t>2020^</t>
  </si>
  <si>
    <t>2019^</t>
  </si>
  <si>
    <r>
      <t>2018^</t>
    </r>
    <r>
      <rPr>
        <vertAlign val="superscript"/>
        <sz val="8"/>
        <rFont val="Times New Roman"/>
        <family val="1"/>
      </rPr>
      <t>2</t>
    </r>
  </si>
  <si>
    <t>2017^</t>
  </si>
  <si>
    <t>2016^</t>
  </si>
  <si>
    <t>2015^</t>
  </si>
  <si>
    <t>2014^</t>
  </si>
  <si>
    <t>2013^</t>
  </si>
  <si>
    <t>2009*</t>
  </si>
  <si>
    <t>Barrels per day</t>
  </si>
  <si>
    <t>Thousand barrels per year</t>
  </si>
  <si>
    <t>Utilization Rate</t>
  </si>
  <si>
    <t xml:space="preserve">           Crude Oil Runs</t>
  </si>
  <si>
    <r>
      <t>Capacity</t>
    </r>
    <r>
      <rPr>
        <b/>
        <vertAlign val="superscript"/>
        <sz val="10"/>
        <color theme="1"/>
        <rFont val="Times New Roman"/>
        <family val="1"/>
      </rPr>
      <t>1</t>
    </r>
  </si>
  <si>
    <t>Year</t>
  </si>
  <si>
    <t>Petroleum Refinery Inputs and Utilization of Capacity in Utah, 1960-2022</t>
  </si>
  <si>
    <t>Table 3.14a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</si>
</sst>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164" formatCode="0.0%"/>
    <numFmt numFmtId="165" formatCode="0_);\(0\)"/>
    <numFmt numFmtId="166" formatCode="0.0"/>
  </numFmts>
  <fonts count="13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3" fontId="1" fillId="2" borderId="0"/>
    <xf numFmtId="0" fontId="1" fillId="2" borderId="0"/>
    <xf numFmtId="0" fontId="1" fillId="2" borderId="0"/>
  </cellStyleXfs>
  <cellXfs count="64">
    <xf numFmtId="0" fontId="0" fillId="0" borderId="0" xfId="0"/>
    <xf numFmtId="0" fontId="2" fillId="0" borderId="0" xfId="3" applyFont="1" applyFill="1"/>
    <xf numFmtId="0" fontId="3" fillId="0" borderId="0" xfId="4" applyFont="1" applyFill="1" applyAlignment="1">
      <alignment horizontal="center" vertical="center"/>
    </xf>
    <xf numFmtId="3" fontId="2" fillId="0" borderId="0" xfId="1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5" fontId="2" fillId="0" borderId="0" xfId="2" applyNumberFormat="1" applyFont="1" applyFill="1" applyAlignment="1">
      <alignment horizontal="center" vertical="center"/>
    </xf>
    <xf numFmtId="7" fontId="2" fillId="0" borderId="0" xfId="2" applyNumberFormat="1" applyFont="1" applyFill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7" fontId="5" fillId="0" borderId="0" xfId="0" applyNumberFormat="1" applyFont="1" applyAlignment="1">
      <alignment horizontal="left" vertical="center"/>
    </xf>
    <xf numFmtId="0" fontId="5" fillId="0" borderId="0" xfId="3" applyFont="1" applyFill="1" applyAlignment="1">
      <alignment horizontal="left" vertical="center"/>
    </xf>
    <xf numFmtId="1" fontId="2" fillId="0" borderId="0" xfId="3" applyNumberFormat="1" applyFont="1" applyFill="1" applyAlignment="1">
      <alignment horizontal="center" vertical="center"/>
    </xf>
    <xf numFmtId="1" fontId="5" fillId="0" borderId="0" xfId="3" applyNumberFormat="1" applyFont="1" applyFill="1" applyAlignment="1">
      <alignment horizontal="left" vertical="center"/>
    </xf>
    <xf numFmtId="0" fontId="5" fillId="0" borderId="0" xfId="0" applyFont="1"/>
    <xf numFmtId="0" fontId="5" fillId="0" borderId="0" xfId="3" applyFont="1" applyFill="1"/>
    <xf numFmtId="166" fontId="5" fillId="3" borderId="1" xfId="1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4" borderId="1" xfId="2" applyNumberFormat="1" applyFont="1" applyFill="1" applyBorder="1" applyAlignment="1">
      <alignment horizontal="right" vertical="center"/>
    </xf>
    <xf numFmtId="1" fontId="5" fillId="4" borderId="1" xfId="3" applyNumberFormat="1" applyFont="1" applyFill="1" applyBorder="1" applyAlignment="1">
      <alignment horizontal="center" vertical="center"/>
    </xf>
    <xf numFmtId="166" fontId="5" fillId="0" borderId="0" xfId="1" applyNumberFormat="1" applyFont="1" applyFill="1" applyAlignment="1">
      <alignment horizontal="right" vertical="center"/>
    </xf>
    <xf numFmtId="3" fontId="5" fillId="5" borderId="0" xfId="0" applyNumberFormat="1" applyFont="1" applyFill="1" applyAlignment="1">
      <alignment horizontal="right" vertical="center"/>
    </xf>
    <xf numFmtId="3" fontId="5" fillId="5" borderId="0" xfId="2" applyNumberFormat="1" applyFont="1" applyFill="1" applyAlignment="1">
      <alignment horizontal="right" vertical="center"/>
    </xf>
    <xf numFmtId="1" fontId="5" fillId="5" borderId="0" xfId="3" applyNumberFormat="1" applyFont="1" applyFill="1" applyAlignment="1">
      <alignment horizontal="center" vertical="center"/>
    </xf>
    <xf numFmtId="166" fontId="5" fillId="3" borderId="0" xfId="1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4" borderId="0" xfId="2" applyNumberFormat="1" applyFont="1" applyFill="1" applyAlignment="1">
      <alignment horizontal="right" vertical="center"/>
    </xf>
    <xf numFmtId="1" fontId="5" fillId="4" borderId="0" xfId="3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1" fontId="5" fillId="0" borderId="0" xfId="3" applyNumberFormat="1" applyFont="1" applyFill="1" applyAlignment="1">
      <alignment horizontal="center" vertical="center"/>
    </xf>
    <xf numFmtId="3" fontId="5" fillId="3" borderId="0" xfId="2" applyNumberFormat="1" applyFont="1" applyFill="1" applyAlignment="1">
      <alignment horizontal="right" vertical="center"/>
    </xf>
    <xf numFmtId="1" fontId="5" fillId="3" borderId="0" xfId="3" applyNumberFormat="1" applyFont="1" applyFill="1" applyAlignment="1">
      <alignment horizontal="center" vertical="center"/>
    </xf>
    <xf numFmtId="166" fontId="5" fillId="6" borderId="0" xfId="1" applyNumberFormat="1" applyFont="1" applyFill="1" applyAlignment="1">
      <alignment horizontal="right" vertical="center"/>
    </xf>
    <xf numFmtId="3" fontId="5" fillId="6" borderId="0" xfId="0" applyNumberFormat="1" applyFont="1" applyFill="1" applyAlignment="1">
      <alignment horizontal="right" vertical="center"/>
    </xf>
    <xf numFmtId="3" fontId="5" fillId="6" borderId="0" xfId="2" applyNumberFormat="1" applyFont="1" applyFill="1" applyAlignment="1">
      <alignment horizontal="right" vertical="center"/>
    </xf>
    <xf numFmtId="1" fontId="5" fillId="6" borderId="0" xfId="3" applyNumberFormat="1" applyFont="1" applyFill="1" applyAlignment="1">
      <alignment horizontal="center" vertical="center"/>
    </xf>
    <xf numFmtId="3" fontId="5" fillId="6" borderId="0" xfId="2" quotePrefix="1" applyNumberFormat="1" applyFont="1" applyFill="1" applyAlignment="1">
      <alignment horizontal="right" vertical="center"/>
    </xf>
    <xf numFmtId="3" fontId="5" fillId="3" borderId="0" xfId="2" quotePrefix="1" applyNumberFormat="1" applyFont="1" applyFill="1" applyAlignment="1">
      <alignment horizontal="right" vertical="center"/>
    </xf>
    <xf numFmtId="3" fontId="5" fillId="0" borderId="0" xfId="3" applyNumberFormat="1" applyFont="1" applyFill="1"/>
    <xf numFmtId="3" fontId="5" fillId="6" borderId="0" xfId="1" applyNumberFormat="1" applyFont="1" applyFill="1" applyAlignment="1">
      <alignment horizontal="right" vertical="center"/>
    </xf>
    <xf numFmtId="1" fontId="5" fillId="6" borderId="0" xfId="0" applyNumberFormat="1" applyFont="1" applyFill="1" applyAlignment="1">
      <alignment horizontal="center" vertical="center"/>
    </xf>
    <xf numFmtId="3" fontId="5" fillId="3" borderId="0" xfId="1" applyNumberFormat="1" applyFont="1" applyFill="1" applyAlignment="1">
      <alignment horizontal="right" vertical="center"/>
    </xf>
    <xf numFmtId="1" fontId="5" fillId="3" borderId="0" xfId="2" applyNumberFormat="1" applyFont="1" applyFill="1" applyAlignment="1">
      <alignment horizontal="center" vertical="center"/>
    </xf>
    <xf numFmtId="1" fontId="5" fillId="6" borderId="0" xfId="1" applyNumberFormat="1" applyFont="1" applyFill="1" applyAlignment="1">
      <alignment horizontal="center" vertical="center"/>
    </xf>
    <xf numFmtId="3" fontId="5" fillId="3" borderId="0" xfId="5" applyFont="1" applyFill="1" applyAlignment="1">
      <alignment horizontal="right" vertical="center"/>
    </xf>
    <xf numFmtId="1" fontId="5" fillId="3" borderId="0" xfId="0" applyNumberFormat="1" applyFont="1" applyFill="1" applyAlignment="1">
      <alignment horizontal="center" vertical="center"/>
    </xf>
    <xf numFmtId="1" fontId="5" fillId="3" borderId="0" xfId="1" applyNumberFormat="1" applyFont="1" applyFill="1" applyAlignment="1">
      <alignment horizontal="center" vertical="center"/>
    </xf>
    <xf numFmtId="1" fontId="8" fillId="7" borderId="2" xfId="1" applyNumberFormat="1" applyFont="1" applyFill="1" applyBorder="1" applyAlignment="1">
      <alignment horizontal="right" vertical="center"/>
    </xf>
    <xf numFmtId="3" fontId="8" fillId="7" borderId="2" xfId="3" applyNumberFormat="1" applyFont="1" applyFill="1" applyBorder="1" applyAlignment="1">
      <alignment horizontal="right" vertical="center"/>
    </xf>
    <xf numFmtId="3" fontId="8" fillId="7" borderId="2" xfId="3" applyNumberFormat="1" applyFont="1" applyFill="1" applyBorder="1" applyAlignment="1">
      <alignment horizontal="right" vertical="center" wrapText="1"/>
    </xf>
    <xf numFmtId="3" fontId="8" fillId="7" borderId="2" xfId="2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right" vertical="center"/>
    </xf>
    <xf numFmtId="5" fontId="10" fillId="8" borderId="2" xfId="2" applyNumberFormat="1" applyFont="1" applyFill="1" applyBorder="1" applyAlignment="1">
      <alignment horizontal="center" vertical="center"/>
    </xf>
    <xf numFmtId="5" fontId="9" fillId="7" borderId="2" xfId="2" applyNumberFormat="1" applyFont="1" applyFill="1" applyBorder="1" applyAlignment="1">
      <alignment horizontal="center" vertical="center"/>
    </xf>
    <xf numFmtId="3" fontId="9" fillId="7" borderId="2" xfId="1" applyNumberFormat="1" applyFont="1" applyFill="1" applyBorder="1" applyAlignment="1">
      <alignment horizontal="right" vertical="center"/>
    </xf>
    <xf numFmtId="3" fontId="9" fillId="7" borderId="2" xfId="6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2" fillId="0" borderId="1" xfId="7" applyNumberFormat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3" fontId="12" fillId="0" borderId="0" xfId="2" applyNumberFormat="1" applyFont="1" applyFill="1" applyAlignment="1">
      <alignment horizontal="left" vertical="center"/>
    </xf>
    <xf numFmtId="0" fontId="1" fillId="0" borderId="0" xfId="1" applyFill="1" applyAlignment="1">
      <alignment horizontal="left" vertical="center"/>
    </xf>
  </cellXfs>
  <cellStyles count="8">
    <cellStyle name="Comma" xfId="1" builtinId="3"/>
    <cellStyle name="Comma0" xfId="5" xr:uid="{3420B0CA-B9BC-4370-865F-9B3B1E71EE70}"/>
    <cellStyle name="Currency" xfId="2" builtinId="4"/>
    <cellStyle name="Date" xfId="7" xr:uid="{0A5C46C9-8A91-4FDA-91F0-D3F584581023}"/>
    <cellStyle name="F4" xfId="4" xr:uid="{3C921825-5732-4A60-A054-35BFD00DF4B9}"/>
    <cellStyle name="F5" xfId="6" xr:uid="{21EC917D-27BD-4EC8-AF55-15641D504600}"/>
    <cellStyle name="F8" xfId="3" xr:uid="{6693460B-83EA-4FCE-8CE3-628684CCFAD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DE4A-0D06-4858-AA5B-9A3C12B592C7}">
  <sheetPr codeName="Sheet14"/>
  <dimension ref="A1:HS193"/>
  <sheetViews>
    <sheetView showGridLines="0" tabSelected="1" zoomScaleNormal="100" workbookViewId="0">
      <pane ySplit="4" topLeftCell="A5" activePane="bottomLeft" state="frozen"/>
      <selection pane="bottomLeft" activeCell="G36" sqref="G36"/>
    </sheetView>
  </sheetViews>
  <sheetFormatPr defaultColWidth="8" defaultRowHeight="15.75" x14ac:dyDescent="0.25"/>
  <cols>
    <col min="1" max="1" width="12.25" style="4" customWidth="1"/>
    <col min="2" max="2" width="12.25" style="3" customWidth="1"/>
    <col min="3" max="3" width="13.5" style="3" customWidth="1"/>
    <col min="4" max="4" width="15.75" style="3" customWidth="1"/>
    <col min="5" max="5" width="16.5" style="2" customWidth="1"/>
    <col min="6" max="227" width="7.5" style="1" customWidth="1"/>
  </cols>
  <sheetData>
    <row r="1" spans="1:227" x14ac:dyDescent="0.25">
      <c r="A1" s="63" t="s">
        <v>24</v>
      </c>
      <c r="B1" s="62" t="s">
        <v>23</v>
      </c>
      <c r="C1" s="61"/>
      <c r="D1" s="61"/>
      <c r="E1" s="60"/>
    </row>
    <row r="2" spans="1:227" ht="7.5" customHeight="1" thickBot="1" x14ac:dyDescent="0.3">
      <c r="A2" s="59"/>
      <c r="B2" s="58"/>
      <c r="C2" s="58"/>
      <c r="D2" s="58"/>
      <c r="E2" s="57"/>
    </row>
    <row r="3" spans="1:227" ht="16.5" thickBot="1" x14ac:dyDescent="0.3">
      <c r="A3" s="56" t="s">
        <v>22</v>
      </c>
      <c r="B3" s="55" t="s">
        <v>21</v>
      </c>
      <c r="C3" s="54" t="s">
        <v>20</v>
      </c>
      <c r="D3" s="53"/>
      <c r="E3" s="52" t="s">
        <v>19</v>
      </c>
    </row>
    <row r="4" spans="1:227" ht="24" customHeight="1" thickBot="1" x14ac:dyDescent="0.3">
      <c r="A4" s="51"/>
      <c r="B4" s="49" t="s">
        <v>17</v>
      </c>
      <c r="C4" s="50" t="s">
        <v>18</v>
      </c>
      <c r="D4" s="49" t="s">
        <v>17</v>
      </c>
      <c r="E4" s="48"/>
    </row>
    <row r="5" spans="1:227" s="14" customFormat="1" ht="11.25" customHeight="1" x14ac:dyDescent="0.2">
      <c r="A5" s="47">
        <v>1960</v>
      </c>
      <c r="B5" s="25">
        <v>97000</v>
      </c>
      <c r="C5" s="25">
        <v>31126</v>
      </c>
      <c r="D5" s="25">
        <f>(C5*1000)/366</f>
        <v>85043.715846994543</v>
      </c>
      <c r="E5" s="24">
        <f>(D5/B5)*100</f>
        <v>87.673933862880972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1:227" s="14" customFormat="1" ht="11.25" customHeight="1" x14ac:dyDescent="0.2">
      <c r="A6" s="44">
        <v>1961</v>
      </c>
      <c r="B6" s="34">
        <v>101000</v>
      </c>
      <c r="C6" s="34">
        <v>30123</v>
      </c>
      <c r="D6" s="34">
        <f>(C6*1000)/365</f>
        <v>82528.767123287675</v>
      </c>
      <c r="E6" s="33">
        <f>(D6/B6)*100</f>
        <v>81.711650617116504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1:227" s="14" customFormat="1" ht="11.25" customHeight="1" x14ac:dyDescent="0.2">
      <c r="A7" s="47">
        <v>1962</v>
      </c>
      <c r="B7" s="25">
        <v>101000</v>
      </c>
      <c r="C7" s="25">
        <v>30655</v>
      </c>
      <c r="D7" s="25">
        <f>(C7*1000)/365</f>
        <v>83986.301369863009</v>
      </c>
      <c r="E7" s="24">
        <f>(D7/B7)*100</f>
        <v>83.154753831547538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1:227" s="14" customFormat="1" ht="11.25" customHeight="1" x14ac:dyDescent="0.2">
      <c r="A8" s="44">
        <v>1963</v>
      </c>
      <c r="B8" s="34">
        <v>102500</v>
      </c>
      <c r="C8" s="34">
        <v>30104</v>
      </c>
      <c r="D8" s="34">
        <f>(C8*1000)/365</f>
        <v>82476.712328767127</v>
      </c>
      <c r="E8" s="33">
        <f>(D8/B8)*100</f>
        <v>80.465085198797198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1:227" s="14" customFormat="1" ht="11.25" customHeight="1" x14ac:dyDescent="0.2">
      <c r="A9" s="47">
        <v>1964</v>
      </c>
      <c r="B9" s="25">
        <v>102500</v>
      </c>
      <c r="C9" s="25">
        <v>32930</v>
      </c>
      <c r="D9" s="25">
        <f>(C9*1000)/366</f>
        <v>89972.677595628411</v>
      </c>
      <c r="E9" s="24">
        <f>(D9/B9)*100</f>
        <v>87.778222044515516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1:227" s="14" customFormat="1" ht="11.25" customHeight="1" x14ac:dyDescent="0.2">
      <c r="A10" s="44">
        <v>1965</v>
      </c>
      <c r="B10" s="34">
        <v>103000</v>
      </c>
      <c r="C10" s="34">
        <v>33176</v>
      </c>
      <c r="D10" s="34">
        <f>(C10*1000)/365</f>
        <v>90893.150684931505</v>
      </c>
      <c r="E10" s="33">
        <f>(D10/B10)*100</f>
        <v>88.245777364011175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1:227" s="14" customFormat="1" ht="11.25" customHeight="1" x14ac:dyDescent="0.2">
      <c r="A11" s="47">
        <v>1966</v>
      </c>
      <c r="B11" s="25">
        <v>103200</v>
      </c>
      <c r="C11" s="25">
        <v>34792</v>
      </c>
      <c r="D11" s="25">
        <f>(C11*1000)/365</f>
        <v>95320.547945205486</v>
      </c>
      <c r="E11" s="24">
        <f>(D11/B11)*100</f>
        <v>92.364872039927789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</row>
    <row r="12" spans="1:227" s="14" customFormat="1" ht="11.25" customHeight="1" x14ac:dyDescent="0.2">
      <c r="A12" s="44">
        <v>1967</v>
      </c>
      <c r="B12" s="34">
        <v>109000</v>
      </c>
      <c r="C12" s="34">
        <v>36081</v>
      </c>
      <c r="D12" s="34">
        <f>(C12*1000)/365</f>
        <v>98852.054794520547</v>
      </c>
      <c r="E12" s="33">
        <f>(D12/B12)*100</f>
        <v>90.689958527083064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</row>
    <row r="13" spans="1:227" s="14" customFormat="1" ht="11.25" customHeight="1" x14ac:dyDescent="0.2">
      <c r="A13" s="47">
        <v>1968</v>
      </c>
      <c r="B13" s="25">
        <v>111600</v>
      </c>
      <c r="C13" s="25">
        <v>36750</v>
      </c>
      <c r="D13" s="25">
        <f>(C13*1000)/366</f>
        <v>100409.83606557376</v>
      </c>
      <c r="E13" s="24">
        <f>(D13/B13)*100</f>
        <v>89.972971384922729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</row>
    <row r="14" spans="1:227" s="14" customFormat="1" ht="11.25" customHeight="1" x14ac:dyDescent="0.2">
      <c r="A14" s="44">
        <v>1969</v>
      </c>
      <c r="B14" s="34">
        <v>112600</v>
      </c>
      <c r="C14" s="34">
        <v>39253</v>
      </c>
      <c r="D14" s="34">
        <f>(C14*1000)/365</f>
        <v>107542.46575342465</v>
      </c>
      <c r="E14" s="33">
        <f>(D14/B14)*100</f>
        <v>95.508406530572515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</row>
    <row r="15" spans="1:227" s="14" customFormat="1" ht="11.25" customHeight="1" x14ac:dyDescent="0.2">
      <c r="A15" s="47">
        <v>1970</v>
      </c>
      <c r="B15" s="25">
        <v>114900</v>
      </c>
      <c r="C15" s="25">
        <v>40113</v>
      </c>
      <c r="D15" s="25">
        <f>(C15*1000)/365</f>
        <v>109898.63013698631</v>
      </c>
      <c r="E15" s="24">
        <f>(D15/B15)*100</f>
        <v>95.647197682320552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</row>
    <row r="16" spans="1:227" s="14" customFormat="1" ht="11.25" customHeight="1" x14ac:dyDescent="0.2">
      <c r="A16" s="44">
        <v>1971</v>
      </c>
      <c r="B16" s="34">
        <v>117700</v>
      </c>
      <c r="C16" s="34">
        <v>42021</v>
      </c>
      <c r="D16" s="34">
        <f>(C16*1000)/365</f>
        <v>115126.02739726027</v>
      </c>
      <c r="E16" s="33">
        <f>(D16/B16)*100</f>
        <v>97.81310738934603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</row>
    <row r="17" spans="1:227" s="14" customFormat="1" ht="11.25" customHeight="1" x14ac:dyDescent="0.2">
      <c r="A17" s="47">
        <v>1972</v>
      </c>
      <c r="B17" s="25">
        <v>119300</v>
      </c>
      <c r="C17" s="25">
        <v>41229</v>
      </c>
      <c r="D17" s="25">
        <f>(C17*1000)/366</f>
        <v>112647.54098360655</v>
      </c>
      <c r="E17" s="24">
        <f>(D17/B17)*100</f>
        <v>94.423756063375151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</row>
    <row r="18" spans="1:227" s="14" customFormat="1" ht="11.25" customHeight="1" x14ac:dyDescent="0.2">
      <c r="A18" s="44">
        <v>1973</v>
      </c>
      <c r="B18" s="34">
        <v>121300</v>
      </c>
      <c r="C18" s="34">
        <v>42330</v>
      </c>
      <c r="D18" s="34">
        <f>(C18*1000)/365</f>
        <v>115972.60273972603</v>
      </c>
      <c r="E18" s="33">
        <f>(D18/B18)*100</f>
        <v>95.608081401258062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</row>
    <row r="19" spans="1:227" s="14" customFormat="1" ht="11.25" customHeight="1" x14ac:dyDescent="0.2">
      <c r="A19" s="47">
        <v>1974</v>
      </c>
      <c r="B19" s="25">
        <v>133150</v>
      </c>
      <c r="C19" s="25">
        <v>43008</v>
      </c>
      <c r="D19" s="25">
        <f>(C19*1000)/365</f>
        <v>117830.13698630137</v>
      </c>
      <c r="E19" s="24">
        <f>(D19/B19)*100</f>
        <v>88.494282377995773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</row>
    <row r="20" spans="1:227" s="14" customFormat="1" ht="11.25" customHeight="1" x14ac:dyDescent="0.2">
      <c r="A20" s="44">
        <v>1975</v>
      </c>
      <c r="B20" s="34">
        <v>143000</v>
      </c>
      <c r="C20" s="34">
        <v>42797</v>
      </c>
      <c r="D20" s="34">
        <f>(C20*1000)/365</f>
        <v>117252.05479452055</v>
      </c>
      <c r="E20" s="33">
        <f>(D20/B20)*100</f>
        <v>81.994443912252137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</row>
    <row r="21" spans="1:227" s="14" customFormat="1" ht="11.25" customHeight="1" x14ac:dyDescent="0.2">
      <c r="A21" s="47">
        <v>1976</v>
      </c>
      <c r="B21" s="25">
        <v>152000</v>
      </c>
      <c r="C21" s="25">
        <v>44907</v>
      </c>
      <c r="D21" s="25">
        <f>(C21*1000)/366</f>
        <v>122696.72131147541</v>
      </c>
      <c r="E21" s="24">
        <f>(D21/B21)*100</f>
        <v>80.721527178602244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</row>
    <row r="22" spans="1:227" s="14" customFormat="1" ht="11.25" customHeight="1" x14ac:dyDescent="0.2">
      <c r="A22" s="44">
        <v>1977</v>
      </c>
      <c r="B22" s="34">
        <v>158425</v>
      </c>
      <c r="C22" s="34">
        <v>47857</v>
      </c>
      <c r="D22" s="34">
        <f>(C22*1000)/365</f>
        <v>131115.0684931507</v>
      </c>
      <c r="E22" s="33">
        <f>(D22/B22)*100</f>
        <v>82.7616023311666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</row>
    <row r="23" spans="1:227" s="14" customFormat="1" ht="11.25" customHeight="1" x14ac:dyDescent="0.2">
      <c r="A23" s="47">
        <v>1978</v>
      </c>
      <c r="B23" s="25">
        <v>158335</v>
      </c>
      <c r="C23" s="25">
        <v>49522</v>
      </c>
      <c r="D23" s="25">
        <f>(C23*1000)/365</f>
        <v>135676.71232876711</v>
      </c>
      <c r="E23" s="24">
        <f>(D23/B23)*100</f>
        <v>85.68965315866177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</row>
    <row r="24" spans="1:227" s="14" customFormat="1" ht="11.25" customHeight="1" x14ac:dyDescent="0.2">
      <c r="A24" s="44">
        <v>1979</v>
      </c>
      <c r="B24" s="34">
        <v>162425</v>
      </c>
      <c r="C24" s="34">
        <v>48180</v>
      </c>
      <c r="D24" s="34">
        <f>(C24*1000)/365</f>
        <v>132000</v>
      </c>
      <c r="E24" s="33">
        <f>(D24/B24)*100</f>
        <v>81.268277666615361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</row>
    <row r="25" spans="1:227" s="14" customFormat="1" ht="11.25" customHeight="1" x14ac:dyDescent="0.2">
      <c r="A25" s="47">
        <v>1980</v>
      </c>
      <c r="B25" s="25">
        <v>167000</v>
      </c>
      <c r="C25" s="25">
        <v>44421</v>
      </c>
      <c r="D25" s="25">
        <f>(C25*1000)/366</f>
        <v>121368.85245901639</v>
      </c>
      <c r="E25" s="24">
        <f>(D25/B25)*100</f>
        <v>72.675959556297244</v>
      </c>
      <c r="F25" s="15"/>
      <c r="G25" s="39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</row>
    <row r="26" spans="1:227" s="14" customFormat="1" ht="11.25" customHeight="1" x14ac:dyDescent="0.2">
      <c r="A26" s="44">
        <v>1981</v>
      </c>
      <c r="B26" s="34">
        <v>167000</v>
      </c>
      <c r="C26" s="34">
        <v>43007</v>
      </c>
      <c r="D26" s="34">
        <f>(C26*1000)/365</f>
        <v>117827.39726027397</v>
      </c>
      <c r="E26" s="33">
        <f>(D26/B26)*100</f>
        <v>70.555327700762859</v>
      </c>
      <c r="F26" s="15"/>
      <c r="G26" s="39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</row>
    <row r="27" spans="1:227" s="14" customFormat="1" ht="11.25" customHeight="1" x14ac:dyDescent="0.2">
      <c r="A27" s="47">
        <v>1982</v>
      </c>
      <c r="B27" s="25">
        <v>166500</v>
      </c>
      <c r="C27" s="25">
        <v>40368</v>
      </c>
      <c r="D27" s="25">
        <f>(C27*1000)/365</f>
        <v>110597.2602739726</v>
      </c>
      <c r="E27" s="24">
        <f>(D27/B27)*100</f>
        <v>66.424780945328891</v>
      </c>
      <c r="F27" s="15"/>
      <c r="G27" s="3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</row>
    <row r="28" spans="1:227" s="14" customFormat="1" ht="11.25" customHeight="1" x14ac:dyDescent="0.2">
      <c r="A28" s="44">
        <v>1983</v>
      </c>
      <c r="B28" s="34">
        <v>168000</v>
      </c>
      <c r="C28" s="34">
        <v>43844</v>
      </c>
      <c r="D28" s="34">
        <f>(C28*1000)/365</f>
        <v>120120.54794520549</v>
      </c>
      <c r="E28" s="33">
        <f>(D28/B28)*100</f>
        <v>71.5003261578604</v>
      </c>
      <c r="F28" s="15"/>
      <c r="G28" s="3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</row>
    <row r="29" spans="1:227" s="14" customFormat="1" ht="11.25" customHeight="1" x14ac:dyDescent="0.2">
      <c r="A29" s="47">
        <v>1984</v>
      </c>
      <c r="B29" s="25">
        <v>169400</v>
      </c>
      <c r="C29" s="25">
        <v>43544</v>
      </c>
      <c r="D29" s="25">
        <f>(C29*1000)/366</f>
        <v>118972.67759562841</v>
      </c>
      <c r="E29" s="24">
        <f>(D29/B29)*100</f>
        <v>70.231804956097051</v>
      </c>
      <c r="F29" s="15"/>
      <c r="G29" s="39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</row>
    <row r="30" spans="1:227" s="14" customFormat="1" ht="11.25" customHeight="1" x14ac:dyDescent="0.2">
      <c r="A30" s="44">
        <v>1985</v>
      </c>
      <c r="B30" s="34">
        <v>161500</v>
      </c>
      <c r="C30" s="34">
        <v>45357</v>
      </c>
      <c r="D30" s="34">
        <f>(C30*1000)/365</f>
        <v>124265.75342465754</v>
      </c>
      <c r="E30" s="33">
        <f>(D30/B30)*100</f>
        <v>76.944738962636251</v>
      </c>
      <c r="F30" s="15"/>
      <c r="G30" s="39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</row>
    <row r="31" spans="1:227" s="14" customFormat="1" ht="11.25" customHeight="1" x14ac:dyDescent="0.2">
      <c r="A31" s="47">
        <v>1986</v>
      </c>
      <c r="B31" s="25">
        <v>154500</v>
      </c>
      <c r="C31" s="25">
        <v>45034</v>
      </c>
      <c r="D31" s="25">
        <f>(C31*1000)/365</f>
        <v>123380.82191780822</v>
      </c>
      <c r="E31" s="24">
        <f>(D31/B31)*100</f>
        <v>79.85813716362992</v>
      </c>
      <c r="F31" s="15"/>
      <c r="G31" s="39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</row>
    <row r="32" spans="1:227" s="14" customFormat="1" ht="11.25" customHeight="1" x14ac:dyDescent="0.2">
      <c r="A32" s="44">
        <v>1987</v>
      </c>
      <c r="B32" s="34">
        <v>153500</v>
      </c>
      <c r="C32" s="34">
        <v>45668</v>
      </c>
      <c r="D32" s="34">
        <f>(C32*1000)/365</f>
        <v>125117.80821917808</v>
      </c>
      <c r="E32" s="33">
        <f>(D32/B32)*100</f>
        <v>81.50997278122351</v>
      </c>
      <c r="F32" s="15"/>
      <c r="G32" s="39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</row>
    <row r="33" spans="1:227" s="14" customFormat="1" ht="11.25" customHeight="1" x14ac:dyDescent="0.2">
      <c r="A33" s="47">
        <v>1988</v>
      </c>
      <c r="B33" s="25">
        <v>154500</v>
      </c>
      <c r="C33" s="25">
        <v>48604</v>
      </c>
      <c r="D33" s="25">
        <f>(C33*1000)/366</f>
        <v>132797.81420765028</v>
      </c>
      <c r="E33" s="24">
        <f>(D33/B33)*100</f>
        <v>85.953277804304392</v>
      </c>
      <c r="F33" s="15"/>
      <c r="G33" s="39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</row>
    <row r="34" spans="1:227" s="14" customFormat="1" ht="11.25" customHeight="1" x14ac:dyDescent="0.2">
      <c r="A34" s="44">
        <v>1989</v>
      </c>
      <c r="B34" s="34">
        <v>154500</v>
      </c>
      <c r="C34" s="34">
        <v>47948</v>
      </c>
      <c r="D34" s="34">
        <f>(C34*1000)/365</f>
        <v>131364.38356164383</v>
      </c>
      <c r="E34" s="33">
        <f>(D34/B34)*100</f>
        <v>85.025490978410247</v>
      </c>
      <c r="F34" s="15"/>
      <c r="G34" s="39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</row>
    <row r="35" spans="1:227" s="14" customFormat="1" ht="11.25" customHeight="1" x14ac:dyDescent="0.2">
      <c r="A35" s="47">
        <v>1990</v>
      </c>
      <c r="B35" s="45">
        <v>154500</v>
      </c>
      <c r="C35" s="45">
        <v>48977</v>
      </c>
      <c r="D35" s="25">
        <f>(C35*1000)/365</f>
        <v>134183.56164383562</v>
      </c>
      <c r="E35" s="24">
        <f>(D35/B35)*100</f>
        <v>86.850201711220464</v>
      </c>
      <c r="F35" s="15"/>
      <c r="G35" s="3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</row>
    <row r="36" spans="1:227" s="14" customFormat="1" ht="11.25" customHeight="1" x14ac:dyDescent="0.2">
      <c r="A36" s="41">
        <v>1991</v>
      </c>
      <c r="B36" s="34">
        <v>154500</v>
      </c>
      <c r="C36" s="34">
        <v>48852</v>
      </c>
      <c r="D36" s="34">
        <f>(C36*1000)/365</f>
        <v>133841.09589041097</v>
      </c>
      <c r="E36" s="33">
        <f>(D36/B36)*100</f>
        <v>86.62854102939221</v>
      </c>
      <c r="F36" s="15"/>
      <c r="G36" s="3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</row>
    <row r="37" spans="1:227" s="14" customFormat="1" ht="11.25" customHeight="1" x14ac:dyDescent="0.2">
      <c r="A37" s="46">
        <v>1992</v>
      </c>
      <c r="B37" s="25">
        <v>154500</v>
      </c>
      <c r="C37" s="25">
        <v>49776</v>
      </c>
      <c r="D37" s="25">
        <f>(C37*1000)/366</f>
        <v>136000</v>
      </c>
      <c r="E37" s="24">
        <f>(D37/B37)*100</f>
        <v>88.025889967637539</v>
      </c>
      <c r="F37" s="15"/>
      <c r="G37" s="3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</row>
    <row r="38" spans="1:227" s="14" customFormat="1" ht="11.25" customHeight="1" x14ac:dyDescent="0.2">
      <c r="A38" s="41">
        <v>1993</v>
      </c>
      <c r="B38" s="34">
        <v>154500</v>
      </c>
      <c r="C38" s="34">
        <v>48307</v>
      </c>
      <c r="D38" s="34">
        <f>(C38*1000)/365</f>
        <v>132347.94520547945</v>
      </c>
      <c r="E38" s="33">
        <f>(D38/B38)*100</f>
        <v>85.662100456621005</v>
      </c>
      <c r="F38" s="15"/>
      <c r="G38" s="39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</row>
    <row r="39" spans="1:227" s="14" customFormat="1" ht="11.25" customHeight="1" x14ac:dyDescent="0.2">
      <c r="A39" s="46">
        <v>1994</v>
      </c>
      <c r="B39" s="25">
        <v>154500</v>
      </c>
      <c r="C39" s="25">
        <v>48486</v>
      </c>
      <c r="D39" s="25">
        <f>(C39*1000)/365</f>
        <v>132838.35616438356</v>
      </c>
      <c r="E39" s="24">
        <f>(D39/B39)*100</f>
        <v>85.979518552999068</v>
      </c>
      <c r="F39" s="15"/>
      <c r="G39" s="3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</row>
    <row r="40" spans="1:227" s="14" customFormat="1" ht="11.25" customHeight="1" x14ac:dyDescent="0.2">
      <c r="A40" s="41">
        <v>1995</v>
      </c>
      <c r="B40" s="34">
        <v>150500</v>
      </c>
      <c r="C40" s="34">
        <v>46634</v>
      </c>
      <c r="D40" s="34">
        <f>(C40*1000)/365</f>
        <v>127764.38356164383</v>
      </c>
      <c r="E40" s="33">
        <f>(D40/B40)*100</f>
        <v>84.893278114049053</v>
      </c>
      <c r="F40" s="15"/>
      <c r="G40" s="39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</row>
    <row r="41" spans="1:227" s="14" customFormat="1" ht="11.25" customHeight="1" x14ac:dyDescent="0.2">
      <c r="A41" s="46">
        <v>1996</v>
      </c>
      <c r="B41" s="25">
        <v>146500</v>
      </c>
      <c r="C41" s="25">
        <v>46265</v>
      </c>
      <c r="D41" s="25">
        <f>(C41*1000)/366</f>
        <v>126407.10382513661</v>
      </c>
      <c r="E41" s="24">
        <f>(D41/B41)*100</f>
        <v>86.284712508625674</v>
      </c>
      <c r="F41" s="15"/>
      <c r="G41" s="3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</row>
    <row r="42" spans="1:227" s="14" customFormat="1" ht="11.25" customHeight="1" x14ac:dyDescent="0.2">
      <c r="A42" s="41">
        <v>1997</v>
      </c>
      <c r="B42" s="34">
        <v>158500</v>
      </c>
      <c r="C42" s="34">
        <v>48477</v>
      </c>
      <c r="D42" s="34">
        <f>(C42*1000)/365</f>
        <v>132813.69863013699</v>
      </c>
      <c r="E42" s="33">
        <f>(D42/B42)*100</f>
        <v>83.794131627846681</v>
      </c>
      <c r="F42" s="15"/>
      <c r="G42" s="3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</row>
    <row r="43" spans="1:227" s="14" customFormat="1" ht="11.25" customHeight="1" x14ac:dyDescent="0.2">
      <c r="A43" s="46">
        <v>1998</v>
      </c>
      <c r="B43" s="45">
        <v>158000</v>
      </c>
      <c r="C43" s="45">
        <v>49476</v>
      </c>
      <c r="D43" s="25">
        <f>(C43*1000)/365</f>
        <v>135550.68493150684</v>
      </c>
      <c r="E43" s="24">
        <f>(D43/B43)*100</f>
        <v>85.791572741460016</v>
      </c>
      <c r="F43" s="15"/>
      <c r="G43" s="39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</row>
    <row r="44" spans="1:227" s="14" customFormat="1" ht="11.25" customHeight="1" x14ac:dyDescent="0.2">
      <c r="A44" s="44">
        <v>1999</v>
      </c>
      <c r="B44" s="34">
        <v>158000</v>
      </c>
      <c r="C44" s="34">
        <v>50556</v>
      </c>
      <c r="D44" s="34">
        <f>(C44*1000)/365</f>
        <v>138509.5890410959</v>
      </c>
      <c r="E44" s="33">
        <f>(D44/B44)*100</f>
        <v>87.664296861453096</v>
      </c>
      <c r="F44" s="15"/>
      <c r="G44" s="3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14" customFormat="1" ht="11.25" customHeight="1" x14ac:dyDescent="0.2">
      <c r="A45" s="43">
        <v>2000</v>
      </c>
      <c r="B45" s="42">
        <v>162000</v>
      </c>
      <c r="C45" s="42">
        <v>49999</v>
      </c>
      <c r="D45" s="25">
        <f>(C45*1000)/366</f>
        <v>136609.28961748633</v>
      </c>
      <c r="E45" s="24">
        <f>(D45/B45)*100</f>
        <v>84.326721986102669</v>
      </c>
      <c r="F45" s="15"/>
      <c r="G45" s="3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14" customFormat="1" ht="11.25" customHeight="1" x14ac:dyDescent="0.2">
      <c r="A46" s="41">
        <v>2001</v>
      </c>
      <c r="B46" s="40">
        <v>163000</v>
      </c>
      <c r="C46" s="40">
        <v>50143</v>
      </c>
      <c r="D46" s="34">
        <f>(C46*1000)/365</f>
        <v>137378.08219178082</v>
      </c>
      <c r="E46" s="33">
        <f>(D46/B46)*100</f>
        <v>84.281032019497431</v>
      </c>
      <c r="F46" s="15"/>
      <c r="G46" s="3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</row>
    <row r="47" spans="1:227" s="14" customFormat="1" ht="11.25" customHeight="1" x14ac:dyDescent="0.2">
      <c r="A47" s="32">
        <v>2002</v>
      </c>
      <c r="B47" s="31">
        <v>162700</v>
      </c>
      <c r="C47" s="31">
        <v>49987</v>
      </c>
      <c r="D47" s="25">
        <f>(C47*1000)/365</f>
        <v>136950.68493150684</v>
      </c>
      <c r="E47" s="24">
        <f>(D47/B47)*100</f>
        <v>84.173746116476238</v>
      </c>
      <c r="F47" s="15"/>
      <c r="G47" s="39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</row>
    <row r="48" spans="1:227" s="14" customFormat="1" ht="11.25" customHeight="1" x14ac:dyDescent="0.2">
      <c r="A48" s="36">
        <v>2003</v>
      </c>
      <c r="B48" s="35">
        <v>162700</v>
      </c>
      <c r="C48" s="35">
        <v>48284</v>
      </c>
      <c r="D48" s="34">
        <f>(C48*1000)/365</f>
        <v>132284.9315068493</v>
      </c>
      <c r="E48" s="33">
        <f>(D48/B48)*100</f>
        <v>81.306042720866202</v>
      </c>
      <c r="F48" s="15"/>
      <c r="G48" s="39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</row>
    <row r="49" spans="1:227" s="14" customFormat="1" ht="11.25" customHeight="1" x14ac:dyDescent="0.2">
      <c r="A49" s="32">
        <v>2004</v>
      </c>
      <c r="B49" s="31">
        <v>161950</v>
      </c>
      <c r="C49" s="38">
        <v>53180</v>
      </c>
      <c r="D49" s="25">
        <f>(C49*1000)/366</f>
        <v>145300.54644808744</v>
      </c>
      <c r="E49" s="24">
        <f>(D49/B49)*100</f>
        <v>89.719386507000578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</row>
    <row r="50" spans="1:227" s="14" customFormat="1" ht="11.25" customHeight="1" x14ac:dyDescent="0.2">
      <c r="A50" s="36">
        <v>2005</v>
      </c>
      <c r="B50" s="35">
        <v>167350</v>
      </c>
      <c r="C50" s="37">
        <v>54544</v>
      </c>
      <c r="D50" s="34">
        <f>(C50*1000)/365</f>
        <v>149435.61643835617</v>
      </c>
      <c r="E50" s="33">
        <f>(D50/B50)*100</f>
        <v>89.295259299884179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</row>
    <row r="51" spans="1:227" s="14" customFormat="1" ht="11.25" customHeight="1" x14ac:dyDescent="0.2">
      <c r="A51" s="32">
        <v>2006</v>
      </c>
      <c r="B51" s="31">
        <f>58000+29400+45000+24700+10250</f>
        <v>167350</v>
      </c>
      <c r="C51" s="31">
        <v>55192</v>
      </c>
      <c r="D51" s="25">
        <f>(C51*1000)/365</f>
        <v>151210.95890410958</v>
      </c>
      <c r="E51" s="24">
        <f>(D51/B51)*100</f>
        <v>90.35611526985933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</row>
    <row r="52" spans="1:227" s="14" customFormat="1" ht="11.25" customHeight="1" x14ac:dyDescent="0.2">
      <c r="A52" s="36">
        <v>2007</v>
      </c>
      <c r="B52" s="35">
        <v>167700</v>
      </c>
      <c r="C52" s="35">
        <v>54952</v>
      </c>
      <c r="D52" s="34">
        <f>(C52*1000)/365</f>
        <v>150553.42465753425</v>
      </c>
      <c r="E52" s="33">
        <f>(D52/B52)*100</f>
        <v>89.775447022978099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</row>
    <row r="53" spans="1:227" s="14" customFormat="1" ht="11.25" customHeight="1" x14ac:dyDescent="0.2">
      <c r="A53" s="32">
        <v>2008</v>
      </c>
      <c r="B53" s="31">
        <v>167700</v>
      </c>
      <c r="C53" s="31">
        <v>53165</v>
      </c>
      <c r="D53" s="25">
        <f>(C53*1000)/366</f>
        <v>145259.56284153005</v>
      </c>
      <c r="E53" s="24">
        <f>(D53/B53)*100</f>
        <v>86.618701754042959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</row>
    <row r="54" spans="1:227" s="14" customFormat="1" ht="11.25" customHeight="1" x14ac:dyDescent="0.2">
      <c r="A54" s="36" t="s">
        <v>16</v>
      </c>
      <c r="B54" s="35">
        <v>167700</v>
      </c>
      <c r="C54" s="35">
        <v>52479</v>
      </c>
      <c r="D54" s="34">
        <f>(C54*1000)/365</f>
        <v>143778.08219178082</v>
      </c>
      <c r="E54" s="33">
        <f>(D54/B54)*100</f>
        <v>85.735290513882418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</row>
    <row r="55" spans="1:227" s="14" customFormat="1" ht="11.25" customHeight="1" x14ac:dyDescent="0.2">
      <c r="A55" s="32">
        <v>2010</v>
      </c>
      <c r="B55" s="31">
        <v>167700</v>
      </c>
      <c r="C55" s="31">
        <v>51678</v>
      </c>
      <c r="D55" s="25">
        <f>(C55*1000)/365</f>
        <v>141583.56164383562</v>
      </c>
      <c r="E55" s="24">
        <f>(D55/B55)*100</f>
        <v>84.426691499007518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</row>
    <row r="56" spans="1:227" s="14" customFormat="1" ht="11.25" customHeight="1" x14ac:dyDescent="0.2">
      <c r="A56" s="36">
        <v>2011</v>
      </c>
      <c r="B56" s="35">
        <v>167200</v>
      </c>
      <c r="C56" s="35">
        <v>55656</v>
      </c>
      <c r="D56" s="34">
        <f>(C56*1000)/365</f>
        <v>152482.19178082192</v>
      </c>
      <c r="E56" s="33">
        <f>(D56/B56)*100</f>
        <v>91.19748312250114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</row>
    <row r="57" spans="1:227" s="14" customFormat="1" ht="11.25" customHeight="1" x14ac:dyDescent="0.2">
      <c r="A57" s="32">
        <v>2012</v>
      </c>
      <c r="B57" s="31">
        <v>167200</v>
      </c>
      <c r="C57" s="31">
        <v>58961</v>
      </c>
      <c r="D57" s="25">
        <f>(C57*1000)/366</f>
        <v>161095.62841530054</v>
      </c>
      <c r="E57" s="24">
        <f>(D57/B57)*100</f>
        <v>96.349060056997928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</row>
    <row r="58" spans="1:227" s="14" customFormat="1" ht="11.25" customHeight="1" x14ac:dyDescent="0.2">
      <c r="A58" s="36" t="s">
        <v>15</v>
      </c>
      <c r="B58" s="35">
        <v>171950</v>
      </c>
      <c r="C58" s="35">
        <v>56921</v>
      </c>
      <c r="D58" s="34">
        <f>(C58*1000)/365</f>
        <v>155947.94520547945</v>
      </c>
      <c r="E58" s="33">
        <f>(D58/B58)*100</f>
        <v>90.693774472509133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</row>
    <row r="59" spans="1:227" s="14" customFormat="1" ht="11.25" customHeight="1" x14ac:dyDescent="0.2">
      <c r="A59" s="32" t="s">
        <v>14</v>
      </c>
      <c r="B59" s="31">
        <v>173050</v>
      </c>
      <c r="C59" s="31">
        <v>60677</v>
      </c>
      <c r="D59" s="25">
        <f>(C59*1000)/365</f>
        <v>166238.35616438356</v>
      </c>
      <c r="E59" s="24">
        <f>(D59/B59)*100</f>
        <v>96.063771259395295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</row>
    <row r="60" spans="1:227" s="14" customFormat="1" ht="11.25" customHeight="1" x14ac:dyDescent="0.2">
      <c r="A60" s="36" t="s">
        <v>13</v>
      </c>
      <c r="B60" s="35">
        <v>178050</v>
      </c>
      <c r="C60" s="35">
        <v>59568</v>
      </c>
      <c r="D60" s="34">
        <f>(C60*1000)/365</f>
        <v>163200</v>
      </c>
      <c r="E60" s="33">
        <f>(D60/B60)*100</f>
        <v>91.659646166807079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</row>
    <row r="61" spans="1:227" s="14" customFormat="1" ht="11.25" customHeight="1" x14ac:dyDescent="0.2">
      <c r="A61" s="32" t="s">
        <v>12</v>
      </c>
      <c r="B61" s="31">
        <v>197400</v>
      </c>
      <c r="C61" s="31">
        <v>64496</v>
      </c>
      <c r="D61" s="25">
        <f>(C61*1000)/366</f>
        <v>176218.57923497268</v>
      </c>
      <c r="E61" s="24">
        <f>(D61/B61)*100</f>
        <v>89.269796978202976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</row>
    <row r="62" spans="1:227" s="14" customFormat="1" ht="11.25" customHeight="1" x14ac:dyDescent="0.2">
      <c r="A62" s="30" t="s">
        <v>11</v>
      </c>
      <c r="B62" s="29">
        <v>196830</v>
      </c>
      <c r="C62" s="29">
        <v>67526</v>
      </c>
      <c r="D62" s="28">
        <f>(C62*1000)/365</f>
        <v>185002.73972602739</v>
      </c>
      <c r="E62" s="20">
        <f>(D62/B62)*100</f>
        <v>93.991129261813427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</row>
    <row r="63" spans="1:227" s="14" customFormat="1" ht="11.25" customHeight="1" x14ac:dyDescent="0.2">
      <c r="A63" s="32" t="s">
        <v>10</v>
      </c>
      <c r="B63" s="31">
        <v>196530</v>
      </c>
      <c r="C63" s="31">
        <v>63805</v>
      </c>
      <c r="D63" s="25">
        <f>(C63*1000)/365</f>
        <v>174808.21917808219</v>
      </c>
      <c r="E63" s="24">
        <f>(D63/B63)*100</f>
        <v>88.947346042885158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</row>
    <row r="64" spans="1:227" s="14" customFormat="1" ht="11.25" customHeight="1" x14ac:dyDescent="0.2">
      <c r="A64" s="30" t="s">
        <v>9</v>
      </c>
      <c r="B64" s="29">
        <v>200550</v>
      </c>
      <c r="C64" s="29">
        <v>69033</v>
      </c>
      <c r="D64" s="28">
        <f>(C64*1000)/365</f>
        <v>189131.50684931508</v>
      </c>
      <c r="E64" s="20">
        <f>(D64/B64)*100</f>
        <v>94.306410794971356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</row>
    <row r="65" spans="1:227" s="14" customFormat="1" ht="11.25" customHeight="1" x14ac:dyDescent="0.2">
      <c r="A65" s="27" t="s">
        <v>8</v>
      </c>
      <c r="B65" s="26">
        <v>203714</v>
      </c>
      <c r="C65" s="26">
        <v>60178</v>
      </c>
      <c r="D65" s="25">
        <f>(C65*1000)/366</f>
        <v>164420.7650273224</v>
      </c>
      <c r="E65" s="24">
        <f>(D65/B65)*100</f>
        <v>80.711568683213926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</row>
    <row r="66" spans="1:227" s="14" customFormat="1" ht="11.25" customHeight="1" x14ac:dyDescent="0.2">
      <c r="A66" s="23" t="s">
        <v>7</v>
      </c>
      <c r="B66" s="22">
        <v>203714</v>
      </c>
      <c r="C66" s="22">
        <v>66881</v>
      </c>
      <c r="D66" s="21">
        <f>(C66*1000)/365</f>
        <v>183235.61643835617</v>
      </c>
      <c r="E66" s="20">
        <f>(D66/B66)*100</f>
        <v>89.947483451484018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</row>
    <row r="67" spans="1:227" s="14" customFormat="1" ht="11.25" customHeight="1" thickBot="1" x14ac:dyDescent="0.25">
      <c r="A67" s="19" t="s">
        <v>6</v>
      </c>
      <c r="B67" s="18">
        <v>206714</v>
      </c>
      <c r="C67" s="18">
        <v>71192</v>
      </c>
      <c r="D67" s="17">
        <f>(C67*1000)/365</f>
        <v>195046.57534246575</v>
      </c>
      <c r="E67" s="16">
        <f>(D67/B67)*100</f>
        <v>94.355764651869606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</row>
    <row r="68" spans="1:227" ht="7.5" customHeight="1" x14ac:dyDescent="0.25">
      <c r="A68" s="12"/>
      <c r="C68" s="9"/>
      <c r="D68" s="9"/>
      <c r="E68" s="5"/>
    </row>
    <row r="69" spans="1:227" ht="11.25" customHeight="1" x14ac:dyDescent="0.25">
      <c r="A69" s="13" t="s">
        <v>5</v>
      </c>
      <c r="C69" s="9"/>
      <c r="D69" s="9"/>
      <c r="E69" s="5"/>
    </row>
    <row r="70" spans="1:227" ht="7.5" customHeight="1" x14ac:dyDescent="0.25">
      <c r="A70" s="12"/>
      <c r="C70" s="9"/>
      <c r="D70" s="9"/>
      <c r="E70" s="5"/>
    </row>
    <row r="71" spans="1:227" ht="11.25" customHeight="1" x14ac:dyDescent="0.25">
      <c r="A71" s="13" t="s">
        <v>4</v>
      </c>
      <c r="C71" s="9"/>
      <c r="D71" s="9"/>
      <c r="E71" s="5"/>
    </row>
    <row r="72" spans="1:227" ht="11.25" customHeight="1" x14ac:dyDescent="0.25">
      <c r="A72" s="13" t="s">
        <v>3</v>
      </c>
      <c r="C72" s="9"/>
      <c r="D72" s="9"/>
      <c r="E72" s="5"/>
    </row>
    <row r="73" spans="1:227" ht="11.25" customHeight="1" x14ac:dyDescent="0.25">
      <c r="A73" s="13" t="s">
        <v>2</v>
      </c>
      <c r="C73" s="9"/>
      <c r="D73" s="9"/>
      <c r="E73" s="5"/>
    </row>
    <row r="74" spans="1:227" ht="7.5" customHeight="1" x14ac:dyDescent="0.25">
      <c r="A74" s="12"/>
      <c r="C74" s="9"/>
      <c r="D74" s="9"/>
      <c r="E74" s="5"/>
    </row>
    <row r="75" spans="1:227" ht="11.25" customHeight="1" x14ac:dyDescent="0.25">
      <c r="A75" s="11" t="s">
        <v>1</v>
      </c>
      <c r="B75" s="10" t="s">
        <v>0</v>
      </c>
      <c r="C75" s="9"/>
      <c r="D75" s="9"/>
      <c r="E75" s="5"/>
    </row>
    <row r="76" spans="1:227" ht="12.75" customHeight="1" x14ac:dyDescent="0.25">
      <c r="A76" s="8"/>
      <c r="B76" s="7"/>
      <c r="C76" s="7"/>
      <c r="D76" s="7"/>
      <c r="E76" s="5"/>
    </row>
    <row r="77" spans="1:227" ht="12.75" customHeight="1" x14ac:dyDescent="0.25">
      <c r="A77" s="8"/>
      <c r="B77" s="7"/>
      <c r="C77" s="6"/>
      <c r="D77" s="6"/>
      <c r="E77" s="5"/>
    </row>
    <row r="78" spans="1:227" ht="12.75" customHeight="1" x14ac:dyDescent="0.25">
      <c r="A78" s="8"/>
      <c r="B78" s="7"/>
      <c r="C78" s="6"/>
      <c r="D78" s="6"/>
      <c r="E78" s="5"/>
    </row>
    <row r="79" spans="1:227" ht="13.5" customHeight="1" x14ac:dyDescent="0.25"/>
    <row r="80" spans="1:227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</sheetData>
  <mergeCells count="1">
    <mergeCell ref="C3:D3"/>
  </mergeCells>
  <printOptions horizontalCentered="1"/>
  <pageMargins left="0.25" right="0.25" top="0.25" bottom="0.25" header="0.5" footer="0.5"/>
  <pageSetup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3.14a</vt:lpstr>
      <vt:lpstr>'T 3.14a'!Print_Area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2023-03-15T18:07:49Z</dcterms:created>
  <dcterms:modified xsi:type="dcterms:W3CDTF">2023-03-15T18:08:13Z</dcterms:modified>
</cp:coreProperties>
</file>