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8.180.168.181\geology\html\docs\statistics\overview1.0\"/>
    </mc:Choice>
  </mc:AlternateContent>
  <xr:revisionPtr revIDLastSave="0" documentId="8_{55BEEA53-5F27-4822-8980-CE5D94B099A0}" xr6:coauthVersionLast="46" xr6:coauthVersionMax="46" xr10:uidLastSave="{00000000-0000-0000-0000-000000000000}"/>
  <bookViews>
    <workbookView xWindow="-28920" yWindow="-75" windowWidth="29040" windowHeight="15840" xr2:uid="{0CC15251-8C89-4BC6-99C6-558D4D0E6FB6}"/>
  </bookViews>
  <sheets>
    <sheet name="T 1.1" sheetId="1" r:id="rId1"/>
  </sheets>
  <definedNames>
    <definedName name="_xlnm.Print_Area" localSheetId="0">'T 1.1'!$A$1:$L$69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D15" i="1"/>
  <c r="G15" i="1"/>
  <c r="I15" i="1" s="1"/>
  <c r="H15" i="1"/>
  <c r="J15" i="1"/>
  <c r="K15" i="1"/>
  <c r="L15" i="1"/>
  <c r="D16" i="1"/>
  <c r="G16" i="1"/>
  <c r="H16" i="1"/>
  <c r="I16" i="1"/>
  <c r="J16" i="1"/>
  <c r="K16" i="1"/>
  <c r="L16" i="1"/>
  <c r="D17" i="1"/>
  <c r="L17" i="1" s="1"/>
  <c r="G17" i="1"/>
  <c r="I17" i="1" s="1"/>
  <c r="H17" i="1"/>
  <c r="J17" i="1"/>
  <c r="K17" i="1"/>
  <c r="D18" i="1"/>
  <c r="G18" i="1"/>
  <c r="I18" i="1" s="1"/>
  <c r="H18" i="1"/>
  <c r="J18" i="1"/>
  <c r="K18" i="1"/>
  <c r="L18" i="1"/>
  <c r="D19" i="1"/>
  <c r="G19" i="1"/>
  <c r="H19" i="1"/>
  <c r="I19" i="1"/>
  <c r="J19" i="1"/>
  <c r="K19" i="1"/>
  <c r="L19" i="1"/>
  <c r="D20" i="1"/>
  <c r="L20" i="1" s="1"/>
  <c r="G20" i="1"/>
  <c r="H20" i="1"/>
  <c r="I20" i="1"/>
  <c r="J20" i="1"/>
  <c r="K20" i="1"/>
  <c r="D21" i="1"/>
  <c r="L21" i="1" s="1"/>
  <c r="G21" i="1"/>
  <c r="I21" i="1" s="1"/>
  <c r="H21" i="1"/>
  <c r="J21" i="1"/>
  <c r="K21" i="1"/>
  <c r="D22" i="1"/>
  <c r="G22" i="1"/>
  <c r="I22" i="1" s="1"/>
  <c r="H22" i="1"/>
  <c r="J22" i="1"/>
  <c r="K22" i="1"/>
  <c r="L22" i="1"/>
  <c r="D23" i="1"/>
  <c r="G23" i="1"/>
  <c r="H23" i="1"/>
  <c r="I23" i="1"/>
  <c r="J23" i="1"/>
  <c r="K23" i="1"/>
  <c r="L23" i="1"/>
  <c r="D24" i="1"/>
  <c r="L24" i="1" s="1"/>
  <c r="G24" i="1"/>
  <c r="H24" i="1"/>
  <c r="I24" i="1"/>
  <c r="J24" i="1"/>
  <c r="K24" i="1"/>
  <c r="D25" i="1"/>
  <c r="L25" i="1" s="1"/>
  <c r="G25" i="1"/>
  <c r="I25" i="1" s="1"/>
  <c r="H25" i="1"/>
  <c r="J25" i="1"/>
  <c r="K25" i="1"/>
  <c r="D26" i="1"/>
  <c r="G26" i="1"/>
  <c r="I26" i="1" s="1"/>
  <c r="H26" i="1"/>
  <c r="J26" i="1"/>
  <c r="K26" i="1"/>
  <c r="L26" i="1"/>
  <c r="D27" i="1"/>
  <c r="G27" i="1"/>
  <c r="H27" i="1"/>
  <c r="I27" i="1"/>
  <c r="J27" i="1"/>
  <c r="K27" i="1"/>
  <c r="L27" i="1"/>
  <c r="D28" i="1"/>
  <c r="L28" i="1" s="1"/>
  <c r="G28" i="1"/>
  <c r="H28" i="1"/>
  <c r="I28" i="1"/>
  <c r="J28" i="1"/>
  <c r="K28" i="1"/>
  <c r="D29" i="1"/>
  <c r="L29" i="1" s="1"/>
  <c r="G29" i="1"/>
  <c r="I29" i="1" s="1"/>
  <c r="H29" i="1"/>
  <c r="J29" i="1"/>
  <c r="K29" i="1"/>
  <c r="D30" i="1"/>
  <c r="G30" i="1"/>
  <c r="I30" i="1" s="1"/>
  <c r="H30" i="1"/>
  <c r="J30" i="1"/>
  <c r="K30" i="1"/>
  <c r="L30" i="1"/>
  <c r="D31" i="1"/>
  <c r="G31" i="1"/>
  <c r="H31" i="1"/>
  <c r="I31" i="1"/>
  <c r="J31" i="1"/>
  <c r="K31" i="1"/>
  <c r="L31" i="1"/>
  <c r="D32" i="1"/>
  <c r="L32" i="1" s="1"/>
  <c r="G32" i="1"/>
  <c r="H32" i="1"/>
  <c r="I32" i="1"/>
  <c r="J32" i="1"/>
  <c r="K32" i="1"/>
  <c r="D33" i="1"/>
  <c r="L33" i="1" s="1"/>
  <c r="G33" i="1"/>
  <c r="I33" i="1" s="1"/>
  <c r="H33" i="1"/>
  <c r="J33" i="1"/>
  <c r="K33" i="1"/>
  <c r="D34" i="1"/>
  <c r="G34" i="1"/>
  <c r="I34" i="1" s="1"/>
  <c r="H34" i="1"/>
  <c r="J34" i="1"/>
  <c r="K34" i="1"/>
  <c r="L34" i="1"/>
  <c r="D35" i="1"/>
  <c r="G35" i="1"/>
  <c r="H35" i="1"/>
  <c r="I35" i="1"/>
  <c r="J35" i="1"/>
  <c r="K35" i="1"/>
  <c r="L35" i="1"/>
  <c r="D36" i="1"/>
  <c r="L36" i="1" s="1"/>
  <c r="G36" i="1"/>
  <c r="H36" i="1"/>
  <c r="I36" i="1"/>
  <c r="J36" i="1"/>
  <c r="K36" i="1"/>
  <c r="D37" i="1"/>
  <c r="L37" i="1" s="1"/>
  <c r="G37" i="1"/>
  <c r="I37" i="1" s="1"/>
  <c r="H37" i="1"/>
  <c r="J37" i="1"/>
  <c r="K37" i="1"/>
  <c r="D38" i="1"/>
  <c r="G38" i="1"/>
  <c r="I38" i="1" s="1"/>
  <c r="H38" i="1"/>
  <c r="J38" i="1"/>
  <c r="K38" i="1"/>
  <c r="L38" i="1"/>
  <c r="D39" i="1"/>
  <c r="G39" i="1"/>
  <c r="H39" i="1"/>
  <c r="I39" i="1"/>
  <c r="J39" i="1"/>
  <c r="K39" i="1"/>
  <c r="L39" i="1"/>
  <c r="D40" i="1"/>
  <c r="L40" i="1" s="1"/>
  <c r="G40" i="1"/>
  <c r="H40" i="1"/>
  <c r="I40" i="1"/>
  <c r="J40" i="1"/>
  <c r="K40" i="1"/>
  <c r="D41" i="1"/>
  <c r="L41" i="1" s="1"/>
  <c r="G41" i="1"/>
  <c r="I41" i="1" s="1"/>
  <c r="H41" i="1"/>
  <c r="J41" i="1"/>
  <c r="K41" i="1"/>
  <c r="D42" i="1"/>
  <c r="G42" i="1"/>
  <c r="I42" i="1" s="1"/>
  <c r="H42" i="1"/>
  <c r="J42" i="1"/>
  <c r="K42" i="1"/>
  <c r="L42" i="1"/>
  <c r="D43" i="1"/>
  <c r="G43" i="1"/>
  <c r="H43" i="1"/>
  <c r="I43" i="1"/>
  <c r="J43" i="1"/>
  <c r="K43" i="1"/>
  <c r="L43" i="1"/>
  <c r="D44" i="1"/>
  <c r="L44" i="1" s="1"/>
  <c r="G44" i="1"/>
  <c r="H44" i="1"/>
  <c r="I44" i="1"/>
  <c r="J44" i="1"/>
  <c r="K44" i="1"/>
  <c r="D45" i="1"/>
  <c r="L45" i="1" s="1"/>
  <c r="G45" i="1"/>
  <c r="I45" i="1" s="1"/>
  <c r="H45" i="1"/>
  <c r="J45" i="1"/>
  <c r="K45" i="1"/>
  <c r="D46" i="1"/>
  <c r="G46" i="1"/>
  <c r="I46" i="1" s="1"/>
  <c r="H46" i="1"/>
  <c r="J46" i="1"/>
  <c r="K46" i="1"/>
  <c r="L46" i="1"/>
  <c r="D47" i="1"/>
  <c r="G47" i="1"/>
  <c r="H47" i="1"/>
  <c r="I47" i="1"/>
  <c r="J47" i="1"/>
  <c r="K47" i="1"/>
  <c r="L47" i="1"/>
  <c r="D48" i="1"/>
  <c r="L48" i="1" s="1"/>
  <c r="G48" i="1"/>
  <c r="H48" i="1"/>
  <c r="I48" i="1"/>
  <c r="J48" i="1"/>
  <c r="K48" i="1"/>
  <c r="D49" i="1"/>
  <c r="L49" i="1" s="1"/>
  <c r="G49" i="1"/>
  <c r="I49" i="1" s="1"/>
  <c r="H49" i="1"/>
  <c r="J49" i="1"/>
  <c r="K49" i="1"/>
  <c r="D50" i="1"/>
  <c r="G50" i="1"/>
  <c r="I50" i="1" s="1"/>
  <c r="H50" i="1"/>
  <c r="J50" i="1"/>
  <c r="K50" i="1"/>
  <c r="L50" i="1"/>
  <c r="D51" i="1"/>
  <c r="G51" i="1"/>
  <c r="H51" i="1"/>
  <c r="I51" i="1"/>
  <c r="J51" i="1"/>
  <c r="K51" i="1"/>
  <c r="L51" i="1"/>
  <c r="D52" i="1"/>
  <c r="L52" i="1" s="1"/>
  <c r="G52" i="1"/>
  <c r="H52" i="1"/>
  <c r="I52" i="1"/>
  <c r="J52" i="1"/>
  <c r="K52" i="1"/>
  <c r="D53" i="1"/>
  <c r="L53" i="1" s="1"/>
  <c r="G53" i="1"/>
  <c r="I53" i="1" s="1"/>
  <c r="H53" i="1"/>
  <c r="J53" i="1"/>
  <c r="K53" i="1"/>
  <c r="D54" i="1"/>
  <c r="G54" i="1"/>
  <c r="I54" i="1" s="1"/>
  <c r="H54" i="1"/>
  <c r="J54" i="1"/>
  <c r="K54" i="1"/>
  <c r="L54" i="1"/>
  <c r="D55" i="1"/>
  <c r="G55" i="1"/>
  <c r="H55" i="1"/>
  <c r="I55" i="1"/>
  <c r="J55" i="1"/>
  <c r="K55" i="1"/>
  <c r="L55" i="1"/>
  <c r="D56" i="1"/>
  <c r="L56" i="1" s="1"/>
  <c r="G56" i="1"/>
  <c r="H56" i="1"/>
  <c r="I56" i="1"/>
  <c r="J56" i="1"/>
  <c r="K56" i="1"/>
  <c r="D57" i="1"/>
  <c r="L57" i="1" s="1"/>
  <c r="G57" i="1"/>
  <c r="I57" i="1" s="1"/>
  <c r="H57" i="1"/>
  <c r="J57" i="1"/>
  <c r="K57" i="1"/>
  <c r="D58" i="1"/>
  <c r="G58" i="1"/>
  <c r="I58" i="1" s="1"/>
  <c r="H58" i="1"/>
  <c r="J58" i="1"/>
  <c r="K58" i="1"/>
  <c r="L58" i="1"/>
  <c r="D59" i="1"/>
  <c r="G59" i="1"/>
  <c r="H59" i="1"/>
  <c r="I59" i="1"/>
  <c r="J59" i="1"/>
  <c r="K59" i="1"/>
  <c r="L59" i="1"/>
  <c r="D60" i="1"/>
  <c r="L60" i="1" s="1"/>
  <c r="G60" i="1"/>
  <c r="H60" i="1"/>
  <c r="I60" i="1"/>
  <c r="J60" i="1"/>
  <c r="K60" i="1"/>
  <c r="D61" i="1"/>
  <c r="L61" i="1" s="1"/>
  <c r="G61" i="1"/>
  <c r="I61" i="1" s="1"/>
  <c r="H61" i="1"/>
  <c r="J61" i="1"/>
  <c r="K61" i="1"/>
  <c r="D62" i="1"/>
  <c r="G62" i="1"/>
  <c r="I62" i="1" s="1"/>
  <c r="H62" i="1"/>
  <c r="J62" i="1"/>
  <c r="K62" i="1"/>
  <c r="L62" i="1"/>
  <c r="D63" i="1"/>
  <c r="G63" i="1"/>
  <c r="H63" i="1"/>
  <c r="I63" i="1"/>
  <c r="J63" i="1"/>
  <c r="K63" i="1"/>
  <c r="L63" i="1"/>
  <c r="D64" i="1"/>
  <c r="L64" i="1" s="1"/>
  <c r="G64" i="1"/>
  <c r="H64" i="1"/>
  <c r="I64" i="1"/>
  <c r="J64" i="1"/>
  <c r="K64" i="1"/>
</calcChain>
</file>

<file path=xl/sharedStrings.xml><?xml version="1.0" encoding="utf-8"?>
<sst xmlns="http://schemas.openxmlformats.org/spreadsheetml/2006/main" count="80" uniqueCount="29">
  <si>
    <t>4 - U.S. Department of Labor, Bureau of Labor Statistics, Series ID: CUUR0000SA0</t>
  </si>
  <si>
    <t>3 - U.S. Bureau of Economic Analysis</t>
  </si>
  <si>
    <t>U.S. Census Bureau</t>
  </si>
  <si>
    <t>2 - Utah - Governor's Office of Management and Budget</t>
  </si>
  <si>
    <t>1 - EIA, State Energy Profiles</t>
  </si>
  <si>
    <t>Source:</t>
  </si>
  <si>
    <t>na</t>
  </si>
  <si>
    <r>
      <t>CPI</t>
    </r>
    <r>
      <rPr>
        <vertAlign val="superscript"/>
        <sz val="8"/>
        <rFont val="Times New Roman"/>
        <family val="1"/>
      </rPr>
      <t>4</t>
    </r>
  </si>
  <si>
    <r>
      <t>Real</t>
    </r>
    <r>
      <rPr>
        <sz val="7"/>
        <color indexed="9"/>
        <rFont val="Times New Roman"/>
        <family val="1"/>
      </rPr>
      <t xml:space="preserve">                                      </t>
    </r>
    <r>
      <rPr>
        <sz val="7"/>
        <rFont val="Times New Roman"/>
        <family val="1"/>
      </rPr>
      <t>Dollars</t>
    </r>
  </si>
  <si>
    <r>
      <t>Nominal</t>
    </r>
    <r>
      <rPr>
        <sz val="7"/>
        <color indexed="9"/>
        <rFont val="Times New Roman"/>
        <family val="1"/>
      </rPr>
      <t xml:space="preserve">                         </t>
    </r>
    <r>
      <rPr>
        <sz val="7"/>
        <rFont val="Times New Roman"/>
        <family val="1"/>
      </rPr>
      <t>Dollars</t>
    </r>
  </si>
  <si>
    <t>Million Btu</t>
  </si>
  <si>
    <r>
      <t xml:space="preserve">Btu per                                       </t>
    </r>
    <r>
      <rPr>
        <sz val="7"/>
        <color rgb="FFFF0000"/>
        <rFont val="Times New Roman"/>
        <family val="1"/>
      </rPr>
      <t xml:space="preserve"> Real</t>
    </r>
    <r>
      <rPr>
        <sz val="7"/>
        <color theme="1"/>
        <rFont val="Times New Roman"/>
        <family val="1"/>
      </rPr>
      <t xml:space="preserve">                            Dollar</t>
    </r>
  </si>
  <si>
    <r>
      <t xml:space="preserve">Btu per                         </t>
    </r>
    <r>
      <rPr>
        <sz val="7"/>
        <color rgb="FFFF0000"/>
        <rFont val="Times New Roman"/>
        <family val="1"/>
      </rPr>
      <t>Nominal</t>
    </r>
    <r>
      <rPr>
        <sz val="7"/>
        <color theme="1"/>
        <rFont val="Times New Roman"/>
        <family val="1"/>
      </rPr>
      <t xml:space="preserve">                                     Dollar</t>
    </r>
  </si>
  <si>
    <r>
      <t xml:space="preserve">Million                         </t>
    </r>
    <r>
      <rPr>
        <sz val="7"/>
        <color rgb="FFFF0000"/>
        <rFont val="Times New Roman"/>
        <family val="1"/>
      </rPr>
      <t xml:space="preserve">Real </t>
    </r>
    <r>
      <rPr>
        <sz val="7"/>
        <color theme="1"/>
        <rFont val="Times New Roman"/>
        <family val="1"/>
      </rPr>
      <t xml:space="preserve">                               Dollars</t>
    </r>
  </si>
  <si>
    <r>
      <t xml:space="preserve">Million                       </t>
    </r>
    <r>
      <rPr>
        <sz val="7"/>
        <color rgb="FFFF0000"/>
        <rFont val="Times New Roman"/>
        <family val="1"/>
      </rPr>
      <t>Nominal</t>
    </r>
    <r>
      <rPr>
        <sz val="7"/>
        <color theme="1"/>
        <rFont val="Times New Roman"/>
        <family val="1"/>
      </rPr>
      <t xml:space="preserve">                         Dollars</t>
    </r>
  </si>
  <si>
    <t>Thousands</t>
  </si>
  <si>
    <r>
      <t xml:space="preserve">Million                         </t>
    </r>
    <r>
      <rPr>
        <sz val="7"/>
        <color rgb="FFFF0000"/>
        <rFont val="Times New Roman"/>
        <family val="1"/>
      </rPr>
      <t>Real</t>
    </r>
    <r>
      <rPr>
        <sz val="7"/>
        <color theme="1"/>
        <rFont val="Times New Roman"/>
        <family val="1"/>
      </rPr>
      <t xml:space="preserve">                                Dollars</t>
    </r>
  </si>
  <si>
    <r>
      <t xml:space="preserve">Million                       </t>
    </r>
    <r>
      <rPr>
        <sz val="7"/>
        <color rgb="FFFF0000"/>
        <rFont val="Times New Roman"/>
        <family val="1"/>
      </rPr>
      <t xml:space="preserve">Nominal </t>
    </r>
    <r>
      <rPr>
        <sz val="7"/>
        <color theme="1"/>
        <rFont val="Times New Roman"/>
        <family val="1"/>
      </rPr>
      <t xml:space="preserve">                      Dollars</t>
    </r>
  </si>
  <si>
    <t>Trillion Btu</t>
  </si>
  <si>
    <t>Per Capita Energy Expenditures</t>
  </si>
  <si>
    <t>Per Capita Energy Consumption</t>
  </si>
  <si>
    <t>Energy Consumption Per Dollar of GSP</t>
  </si>
  <si>
    <r>
      <t>GSP</t>
    </r>
    <r>
      <rPr>
        <b/>
        <vertAlign val="superscript"/>
        <sz val="10"/>
        <color theme="1"/>
        <rFont val="Times New Roman"/>
        <family val="1"/>
      </rPr>
      <t>3</t>
    </r>
  </si>
  <si>
    <r>
      <t>Population</t>
    </r>
    <r>
      <rPr>
        <b/>
        <vertAlign val="superscript"/>
        <sz val="10"/>
        <color theme="1"/>
        <rFont val="Times New Roman"/>
        <family val="1"/>
      </rPr>
      <t>2</t>
    </r>
  </si>
  <si>
    <r>
      <t>Energy Expenditures</t>
    </r>
    <r>
      <rPr>
        <b/>
        <vertAlign val="superscript"/>
        <sz val="10"/>
        <color theme="1"/>
        <rFont val="Times New Roman"/>
        <family val="1"/>
      </rPr>
      <t>1</t>
    </r>
  </si>
  <si>
    <r>
      <t>Energy Consumption</t>
    </r>
    <r>
      <rPr>
        <b/>
        <vertAlign val="superscript"/>
        <sz val="10"/>
        <color theme="1"/>
        <rFont val="Times New Roman"/>
        <family val="1"/>
      </rPr>
      <t>1</t>
    </r>
  </si>
  <si>
    <t>Year</t>
  </si>
  <si>
    <t>Energy Consumption and Expenditures in Utah, 1960-2019</t>
  </si>
  <si>
    <t>Table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</si>
</sst>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#,##0.0_);\(#,##0.0\)"/>
    <numFmt numFmtId="167" formatCode="#,##0.000_);\(#,##0.000\)"/>
    <numFmt numFmtId="168" formatCode="&quot;$&quot;#,##0.0\ ;\(&quot;$&quot;#,##0.0\)"/>
  </numFmts>
  <fonts count="20" x14ac:knownFonts="1">
    <font>
      <sz val="10"/>
      <name val="Arial"/>
    </font>
    <font>
      <sz val="10"/>
      <name val="Arial"/>
    </font>
    <font>
      <sz val="10"/>
      <name val="Times New Roman"/>
    </font>
    <font>
      <sz val="8"/>
      <name val="Times New Roman"/>
      <family val="1"/>
    </font>
    <font>
      <u/>
      <sz val="10"/>
      <color indexed="12"/>
      <name val="Arial"/>
    </font>
    <font>
      <u/>
      <sz val="8"/>
      <color indexed="12"/>
      <name val="Times New Roman"/>
      <family val="1"/>
    </font>
    <font>
      <sz val="8"/>
      <name val="Arial"/>
    </font>
    <font>
      <sz val="8"/>
      <name val="Times New Roman"/>
    </font>
    <font>
      <sz val="8"/>
      <color theme="1"/>
      <name val="Times New Roman"/>
      <family val="1"/>
    </font>
    <font>
      <vertAlign val="superscript"/>
      <sz val="8"/>
      <name val="Times New Roman"/>
      <family val="1"/>
    </font>
    <font>
      <sz val="7"/>
      <color indexed="10"/>
      <name val="Times New Roman"/>
      <family val="1"/>
    </font>
    <font>
      <sz val="7"/>
      <color indexed="9"/>
      <name val="Times New Roman"/>
      <family val="1"/>
    </font>
    <font>
      <sz val="7"/>
      <name val="Times New Roman"/>
      <family val="1"/>
    </font>
    <font>
      <sz val="7"/>
      <color theme="1"/>
      <name val="Times New Roman"/>
      <family val="1"/>
    </font>
    <font>
      <sz val="7"/>
      <color rgb="FFFF0000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77111117893"/>
        <bgColor indexed="9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0" fontId="1" fillId="2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2" borderId="0"/>
    <xf numFmtId="3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1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0" fontId="1" fillId="2" borderId="0" xfId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2" borderId="0" xfId="2" applyFont="1" applyFill="1" applyAlignment="1" applyProtection="1">
      <alignment vertical="center"/>
    </xf>
    <xf numFmtId="0" fontId="5" fillId="2" borderId="0" xfId="2" applyFont="1" applyFill="1" applyAlignment="1" applyProtection="1">
      <alignment vertical="center"/>
    </xf>
    <xf numFmtId="165" fontId="5" fillId="0" borderId="0" xfId="2" applyNumberFormat="1" applyFont="1" applyAlignment="1" applyProtection="1">
      <alignment horizontal="left" vertical="center"/>
    </xf>
    <xf numFmtId="0" fontId="5" fillId="0" borderId="0" xfId="2" applyFont="1" applyAlignment="1" applyProtection="1">
      <alignment vertical="center"/>
    </xf>
    <xf numFmtId="0" fontId="0" fillId="2" borderId="0" xfId="0" applyFill="1" applyAlignment="1">
      <alignment vertical="center"/>
    </xf>
    <xf numFmtId="0" fontId="5" fillId="0" borderId="0" xfId="2" applyFont="1" applyAlignment="1" applyProtection="1">
      <alignment vertical="center"/>
    </xf>
    <xf numFmtId="166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4" fontId="3" fillId="3" borderId="2" xfId="3" applyNumberFormat="1" applyFont="1" applyFill="1" applyBorder="1" applyAlignment="1">
      <alignment horizontal="right" vertical="center"/>
    </xf>
    <xf numFmtId="164" fontId="3" fillId="0" borderId="2" xfId="3" applyNumberFormat="1" applyFont="1" applyFill="1" applyBorder="1" applyAlignment="1">
      <alignment horizontal="right" vertical="center"/>
    </xf>
    <xf numFmtId="164" fontId="3" fillId="0" borderId="3" xfId="3" applyNumberFormat="1" applyFont="1" applyFill="1" applyBorder="1" applyAlignment="1">
      <alignment horizontal="right" vertical="center"/>
    </xf>
    <xf numFmtId="164" fontId="3" fillId="0" borderId="4" xfId="3" applyNumberFormat="1" applyFont="1" applyFill="1" applyBorder="1" applyAlignment="1">
      <alignment horizontal="right" vertical="center"/>
    </xf>
    <xf numFmtId="164" fontId="3" fillId="0" borderId="5" xfId="4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4" fontId="3" fillId="0" borderId="5" xfId="5" applyNumberFormat="1" applyFont="1" applyFill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3" fillId="0" borderId="5" xfId="3" applyNumberFormat="1" applyFont="1" applyFill="1" applyBorder="1" applyAlignment="1">
      <alignment horizontal="right" vertical="center"/>
    </xf>
    <xf numFmtId="1" fontId="3" fillId="3" borderId="2" xfId="3" applyNumberFormat="1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4" fontId="3" fillId="4" borderId="0" xfId="3" applyNumberFormat="1" applyFont="1" applyFill="1" applyAlignment="1">
      <alignment horizontal="right" vertical="center"/>
    </xf>
    <xf numFmtId="164" fontId="3" fillId="4" borderId="7" xfId="3" applyNumberFormat="1" applyFont="1" applyFill="1" applyBorder="1" applyAlignment="1">
      <alignment horizontal="right" vertical="center"/>
    </xf>
    <xf numFmtId="164" fontId="3" fillId="4" borderId="8" xfId="3" applyNumberFormat="1" applyFont="1" applyFill="1" applyBorder="1" applyAlignment="1">
      <alignment horizontal="right" vertical="center"/>
    </xf>
    <xf numFmtId="164" fontId="3" fillId="4" borderId="9" xfId="4" applyNumberFormat="1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horizontal="right" vertical="center"/>
    </xf>
    <xf numFmtId="3" fontId="3" fillId="4" borderId="9" xfId="0" applyNumberFormat="1" applyFont="1" applyFill="1" applyBorder="1" applyAlignment="1">
      <alignment horizontal="right" vertical="center"/>
    </xf>
    <xf numFmtId="164" fontId="3" fillId="4" borderId="9" xfId="5" applyNumberFormat="1" applyFont="1" applyFill="1" applyBorder="1" applyAlignment="1">
      <alignment horizontal="right" vertical="center" wrapText="1"/>
    </xf>
    <xf numFmtId="164" fontId="3" fillId="4" borderId="9" xfId="0" applyNumberFormat="1" applyFont="1" applyFill="1" applyBorder="1" applyAlignment="1">
      <alignment horizontal="right" vertical="center"/>
    </xf>
    <xf numFmtId="164" fontId="3" fillId="4" borderId="9" xfId="3" applyNumberFormat="1" applyFont="1" applyFill="1" applyBorder="1" applyAlignment="1">
      <alignment horizontal="right" vertical="center"/>
    </xf>
    <xf numFmtId="1" fontId="3" fillId="4" borderId="0" xfId="3" applyNumberFormat="1" applyFont="1" applyFill="1" applyAlignment="1">
      <alignment horizontal="center" vertical="center"/>
    </xf>
    <xf numFmtId="164" fontId="3" fillId="3" borderId="0" xfId="3" applyNumberFormat="1" applyFont="1" applyFill="1" applyAlignment="1">
      <alignment horizontal="right" vertical="center"/>
    </xf>
    <xf numFmtId="164" fontId="3" fillId="3" borderId="7" xfId="3" applyNumberFormat="1" applyFont="1" applyFill="1" applyBorder="1" applyAlignment="1">
      <alignment horizontal="right" vertical="center"/>
    </xf>
    <xf numFmtId="164" fontId="3" fillId="0" borderId="8" xfId="3" applyNumberFormat="1" applyFont="1" applyFill="1" applyBorder="1" applyAlignment="1">
      <alignment horizontal="right" vertical="center"/>
    </xf>
    <xf numFmtId="164" fontId="3" fillId="0" borderId="9" xfId="4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164" fontId="3" fillId="0" borderId="9" xfId="5" applyNumberFormat="1" applyFont="1" applyFill="1" applyBorder="1" applyAlignment="1">
      <alignment horizontal="right" vertical="center" wrapText="1"/>
    </xf>
    <xf numFmtId="164" fontId="3" fillId="0" borderId="0" xfId="3" applyNumberFormat="1" applyFont="1" applyFill="1" applyAlignment="1">
      <alignment horizontal="right" vertical="center"/>
    </xf>
    <xf numFmtId="164" fontId="3" fillId="3" borderId="9" xfId="0" applyNumberFormat="1" applyFont="1" applyFill="1" applyBorder="1" applyAlignment="1">
      <alignment horizontal="right" vertical="center"/>
    </xf>
    <xf numFmtId="164" fontId="3" fillId="3" borderId="9" xfId="3" applyNumberFormat="1" applyFont="1" applyFill="1" applyBorder="1" applyAlignment="1">
      <alignment horizontal="right" vertical="center"/>
    </xf>
    <xf numFmtId="1" fontId="3" fillId="3" borderId="0" xfId="3" applyNumberFormat="1" applyFont="1" applyFill="1" applyAlignment="1">
      <alignment horizontal="center" vertical="center"/>
    </xf>
    <xf numFmtId="3" fontId="3" fillId="5" borderId="0" xfId="0" applyNumberFormat="1" applyFont="1" applyFill="1" applyAlignment="1">
      <alignment horizontal="right" vertical="center"/>
    </xf>
    <xf numFmtId="164" fontId="3" fillId="5" borderId="0" xfId="3" applyNumberFormat="1" applyFont="1" applyFill="1" applyAlignment="1">
      <alignment horizontal="right" vertical="center"/>
    </xf>
    <xf numFmtId="164" fontId="3" fillId="3" borderId="8" xfId="3" applyNumberFormat="1" applyFont="1" applyFill="1" applyBorder="1" applyAlignment="1">
      <alignment horizontal="right" vertical="center"/>
    </xf>
    <xf numFmtId="164" fontId="3" fillId="5" borderId="7" xfId="3" applyNumberFormat="1" applyFont="1" applyFill="1" applyBorder="1" applyAlignment="1">
      <alignment horizontal="right" vertical="center"/>
    </xf>
    <xf numFmtId="164" fontId="3" fillId="5" borderId="8" xfId="3" applyNumberFormat="1" applyFont="1" applyFill="1" applyBorder="1" applyAlignment="1">
      <alignment horizontal="right" vertical="center"/>
    </xf>
    <xf numFmtId="164" fontId="3" fillId="5" borderId="9" xfId="4" applyNumberFormat="1" applyFont="1" applyFill="1" applyBorder="1" applyAlignment="1">
      <alignment horizontal="right" vertical="center"/>
    </xf>
    <xf numFmtId="3" fontId="3" fillId="5" borderId="9" xfId="0" applyNumberFormat="1" applyFont="1" applyFill="1" applyBorder="1" applyAlignment="1">
      <alignment horizontal="right" vertical="center"/>
    </xf>
    <xf numFmtId="164" fontId="3" fillId="5" borderId="9" xfId="5" applyNumberFormat="1" applyFont="1" applyFill="1" applyBorder="1" applyAlignment="1">
      <alignment horizontal="right" vertical="center" wrapText="1"/>
    </xf>
    <xf numFmtId="164" fontId="3" fillId="5" borderId="9" xfId="0" applyNumberFormat="1" applyFont="1" applyFill="1" applyBorder="1" applyAlignment="1">
      <alignment horizontal="right" vertical="center"/>
    </xf>
    <xf numFmtId="164" fontId="3" fillId="5" borderId="9" xfId="3" applyNumberFormat="1" applyFont="1" applyFill="1" applyBorder="1" applyAlignment="1">
      <alignment horizontal="right" vertical="center"/>
    </xf>
    <xf numFmtId="1" fontId="3" fillId="5" borderId="0" xfId="3" applyNumberFormat="1" applyFont="1" applyFill="1" applyAlignment="1">
      <alignment horizontal="center" vertical="center"/>
    </xf>
    <xf numFmtId="164" fontId="3" fillId="3" borderId="0" xfId="0" applyNumberFormat="1" applyFont="1" applyFill="1" applyAlignment="1">
      <alignment horizontal="right" vertical="center"/>
    </xf>
    <xf numFmtId="1" fontId="3" fillId="3" borderId="8" xfId="3" applyNumberFormat="1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right" vertical="center"/>
    </xf>
    <xf numFmtId="1" fontId="3" fillId="5" borderId="8" xfId="3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165" fontId="3" fillId="3" borderId="9" xfId="5" applyNumberFormat="1" applyFont="1" applyFill="1" applyBorder="1" applyAlignment="1">
      <alignment horizontal="right" vertical="center" wrapText="1"/>
    </xf>
    <xf numFmtId="165" fontId="3" fillId="5" borderId="9" xfId="5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 horizontal="center" vertical="center"/>
    </xf>
    <xf numFmtId="164" fontId="3" fillId="3" borderId="0" xfId="4" applyNumberFormat="1" applyFont="1" applyFill="1" applyAlignment="1">
      <alignment horizontal="right" vertical="center"/>
    </xf>
    <xf numFmtId="164" fontId="3" fillId="5" borderId="0" xfId="4" applyNumberFormat="1" applyFont="1" applyFill="1" applyAlignment="1">
      <alignment horizontal="right" vertical="center"/>
    </xf>
    <xf numFmtId="164" fontId="7" fillId="0" borderId="0" xfId="3" applyNumberFormat="1" applyFont="1" applyFill="1" applyAlignment="1">
      <alignment horizontal="center" vertical="center"/>
    </xf>
    <xf numFmtId="3" fontId="8" fillId="5" borderId="9" xfId="3" applyNumberFormat="1" applyFont="1" applyFill="1" applyBorder="1" applyAlignment="1">
      <alignment horizontal="right" vertical="center"/>
    </xf>
    <xf numFmtId="164" fontId="8" fillId="5" borderId="9" xfId="5" applyNumberFormat="1" applyFont="1" applyFill="1" applyBorder="1" applyAlignment="1">
      <alignment horizontal="right" vertical="center" wrapText="1"/>
    </xf>
    <xf numFmtId="3" fontId="8" fillId="0" borderId="9" xfId="3" applyNumberFormat="1" applyFont="1" applyFill="1" applyBorder="1" applyAlignment="1">
      <alignment horizontal="right" vertical="center"/>
    </xf>
    <xf numFmtId="164" fontId="8" fillId="0" borderId="9" xfId="5" applyNumberFormat="1" applyFont="1" applyFill="1" applyBorder="1" applyAlignment="1">
      <alignment horizontal="right" vertical="center" wrapText="1"/>
    </xf>
    <xf numFmtId="164" fontId="3" fillId="3" borderId="9" xfId="4" applyNumberFormat="1" applyFont="1" applyFill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3" fontId="8" fillId="5" borderId="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0" xfId="3" applyFont="1" applyFill="1" applyAlignment="1">
      <alignment horizontal="right" vertical="center" wrapText="1"/>
    </xf>
    <xf numFmtId="0" fontId="3" fillId="3" borderId="9" xfId="3" applyFont="1" applyFill="1" applyBorder="1" applyAlignment="1">
      <alignment horizontal="right" vertical="center" wrapText="1"/>
    </xf>
    <xf numFmtId="3" fontId="8" fillId="3" borderId="9" xfId="3" applyNumberFormat="1" applyFont="1" applyFill="1" applyBorder="1" applyAlignment="1">
      <alignment horizontal="right" vertical="center" wrapText="1"/>
    </xf>
    <xf numFmtId="164" fontId="8" fillId="3" borderId="9" xfId="5" applyNumberFormat="1" applyFont="1" applyFill="1" applyBorder="1" applyAlignment="1">
      <alignment horizontal="right" vertical="center" wrapText="1"/>
    </xf>
    <xf numFmtId="168" fontId="8" fillId="3" borderId="0" xfId="5" applyNumberFormat="1" applyFont="1" applyFill="1" applyAlignment="1">
      <alignment horizontal="right" vertical="center" wrapText="1"/>
    </xf>
    <xf numFmtId="0" fontId="8" fillId="3" borderId="9" xfId="3" applyFont="1" applyFill="1" applyBorder="1" applyAlignment="1">
      <alignment horizontal="right" vertical="center" wrapText="1"/>
    </xf>
    <xf numFmtId="1" fontId="3" fillId="3" borderId="0" xfId="3" applyNumberFormat="1" applyFont="1" applyFill="1" applyAlignment="1">
      <alignment horizontal="center" vertical="center" wrapText="1"/>
    </xf>
    <xf numFmtId="0" fontId="3" fillId="5" borderId="0" xfId="3" applyFont="1" applyFill="1" applyAlignment="1">
      <alignment horizontal="right" vertical="center" wrapText="1"/>
    </xf>
    <xf numFmtId="0" fontId="3" fillId="5" borderId="9" xfId="3" applyFont="1" applyFill="1" applyBorder="1" applyAlignment="1">
      <alignment horizontal="right" vertical="center" wrapText="1"/>
    </xf>
    <xf numFmtId="3" fontId="8" fillId="5" borderId="9" xfId="3" applyNumberFormat="1" applyFont="1" applyFill="1" applyBorder="1" applyAlignment="1">
      <alignment horizontal="right" vertical="center" wrapText="1"/>
    </xf>
    <xf numFmtId="168" fontId="8" fillId="5" borderId="0" xfId="5" applyNumberFormat="1" applyFont="1" applyFill="1" applyAlignment="1">
      <alignment horizontal="right" vertical="center" wrapText="1"/>
    </xf>
    <xf numFmtId="0" fontId="8" fillId="5" borderId="9" xfId="3" applyFont="1" applyFill="1" applyBorder="1" applyAlignment="1">
      <alignment horizontal="right" vertical="center" wrapText="1"/>
    </xf>
    <xf numFmtId="1" fontId="3" fillId="5" borderId="0" xfId="3" applyNumberFormat="1" applyFont="1" applyFill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right" vertical="center"/>
    </xf>
    <xf numFmtId="0" fontId="3" fillId="5" borderId="0" xfId="5" applyFont="1" applyFill="1" applyAlignment="1">
      <alignment horizontal="right" vertical="center" wrapText="1"/>
    </xf>
    <xf numFmtId="0" fontId="3" fillId="5" borderId="9" xfId="5" applyFont="1" applyFill="1" applyBorder="1" applyAlignment="1">
      <alignment horizontal="right" vertical="center" wrapText="1"/>
    </xf>
    <xf numFmtId="168" fontId="3" fillId="5" borderId="0" xfId="5" applyNumberFormat="1" applyFont="1" applyFill="1" applyAlignment="1">
      <alignment horizontal="right" vertical="center" wrapText="1"/>
    </xf>
    <xf numFmtId="0" fontId="3" fillId="3" borderId="0" xfId="5" applyFont="1" applyFill="1" applyAlignment="1">
      <alignment horizontal="right" vertical="center" wrapText="1"/>
    </xf>
    <xf numFmtId="0" fontId="3" fillId="3" borderId="9" xfId="5" applyFont="1" applyFill="1" applyBorder="1" applyAlignment="1">
      <alignment horizontal="right" vertical="center" wrapText="1"/>
    </xf>
    <xf numFmtId="168" fontId="3" fillId="3" borderId="0" xfId="5" applyNumberFormat="1" applyFont="1" applyFill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6" borderId="11" xfId="3" applyFont="1" applyFill="1" applyBorder="1" applyAlignment="1">
      <alignment horizontal="right" vertical="center" wrapText="1"/>
    </xf>
    <xf numFmtId="0" fontId="10" fillId="6" borderId="12" xfId="3" applyFont="1" applyFill="1" applyBorder="1" applyAlignment="1">
      <alignment horizontal="right" vertical="center" wrapText="1"/>
    </xf>
    <xf numFmtId="165" fontId="13" fillId="6" borderId="12" xfId="5" applyNumberFormat="1" applyFont="1" applyFill="1" applyBorder="1" applyAlignment="1">
      <alignment horizontal="right" vertical="center" wrapText="1"/>
    </xf>
    <xf numFmtId="0" fontId="13" fillId="6" borderId="11" xfId="5" applyFont="1" applyFill="1" applyBorder="1" applyAlignment="1">
      <alignment horizontal="right" vertical="center" wrapText="1"/>
    </xf>
    <xf numFmtId="0" fontId="13" fillId="6" borderId="12" xfId="5" applyFont="1" applyFill="1" applyBorder="1" applyAlignment="1">
      <alignment horizontal="right" vertical="center" wrapText="1"/>
    </xf>
    <xf numFmtId="168" fontId="13" fillId="6" borderId="2" xfId="5" applyNumberFormat="1" applyFont="1" applyFill="1" applyBorder="1" applyAlignment="1">
      <alignment horizontal="right" vertical="center" wrapText="1"/>
    </xf>
    <xf numFmtId="0" fontId="13" fillId="6" borderId="5" xfId="3" applyFont="1" applyFill="1" applyBorder="1" applyAlignment="1">
      <alignment horizontal="right" vertical="center" wrapText="1"/>
    </xf>
    <xf numFmtId="168" fontId="13" fillId="6" borderId="11" xfId="5" applyNumberFormat="1" applyFont="1" applyFill="1" applyBorder="1" applyAlignment="1">
      <alignment horizontal="right" vertical="center" wrapText="1"/>
    </xf>
    <xf numFmtId="0" fontId="13" fillId="6" borderId="12" xfId="3" applyFont="1" applyFill="1" applyBorder="1" applyAlignment="1">
      <alignment horizontal="right" vertical="center" wrapText="1"/>
    </xf>
    <xf numFmtId="0" fontId="15" fillId="6" borderId="11" xfId="3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7" borderId="11" xfId="0" applyFill="1" applyBorder="1" applyAlignment="1">
      <alignment horizontal="center" vertical="center" wrapText="1"/>
    </xf>
    <xf numFmtId="0" fontId="16" fillId="6" borderId="12" xfId="3" applyFont="1" applyFill="1" applyBorder="1" applyAlignment="1">
      <alignment horizontal="center" vertical="center" wrapText="1"/>
    </xf>
    <xf numFmtId="165" fontId="16" fillId="6" borderId="13" xfId="3" applyNumberFormat="1" applyFont="1" applyFill="1" applyBorder="1" applyAlignment="1">
      <alignment horizontal="right" vertical="center" wrapText="1"/>
    </xf>
    <xf numFmtId="0" fontId="0" fillId="7" borderId="14" xfId="0" applyFill="1" applyBorder="1" applyAlignment="1">
      <alignment horizontal="center" vertical="center" wrapText="1"/>
    </xf>
    <xf numFmtId="0" fontId="16" fillId="6" borderId="13" xfId="3" applyFont="1" applyFill="1" applyBorder="1" applyAlignment="1">
      <alignment horizontal="right" vertical="center" wrapText="1"/>
    </xf>
    <xf numFmtId="0" fontId="16" fillId="6" borderId="11" xfId="3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vertical="center"/>
    </xf>
    <xf numFmtId="0" fontId="2" fillId="0" borderId="0" xfId="6" applyFont="1" applyFill="1" applyAlignment="1">
      <alignment vertical="center"/>
    </xf>
    <xf numFmtId="3" fontId="2" fillId="0" borderId="2" xfId="6" applyNumberFormat="1" applyFont="1" applyFill="1" applyBorder="1" applyAlignment="1">
      <alignment vertical="center"/>
    </xf>
    <xf numFmtId="3" fontId="2" fillId="0" borderId="0" xfId="6" applyNumberFormat="1" applyFont="1" applyFill="1" applyAlignment="1">
      <alignment vertical="center"/>
    </xf>
    <xf numFmtId="0" fontId="2" fillId="0" borderId="0" xfId="7" applyFont="1" applyFill="1" applyAlignment="1">
      <alignment vertical="center"/>
    </xf>
    <xf numFmtId="3" fontId="18" fillId="0" borderId="0" xfId="8" applyNumberFormat="1" applyFont="1" applyFill="1" applyAlignment="1">
      <alignment vertical="center"/>
    </xf>
    <xf numFmtId="0" fontId="19" fillId="0" borderId="0" xfId="6" applyFont="1" applyFill="1" applyAlignment="1">
      <alignment vertical="center"/>
    </xf>
  </cellXfs>
  <cellStyles count="9">
    <cellStyle name="Comma0" xfId="4" xr:uid="{34B321E6-5C51-485B-8037-7C8069E01108}"/>
    <cellStyle name="F4" xfId="8" xr:uid="{1209AC38-45F4-47A5-879F-57CEDC2D54AE}"/>
    <cellStyle name="F5" xfId="7" xr:uid="{6C052634-9C63-4A3F-96F8-3482CB06154C}"/>
    <cellStyle name="F6" xfId="6" xr:uid="{12599AAF-B12A-43D9-A842-E577731139FE}"/>
    <cellStyle name="F7" xfId="3" xr:uid="{5EA6B9BA-BDEC-4682-9BBF-988AFF6BD1D0}"/>
    <cellStyle name="F8" xfId="5" xr:uid="{7271A86A-3D1E-4630-AEF2-712FEA762D1E}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doe.gov/emeu/states/state.html?q_state_a=ut&amp;q_state=UTAH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omb.utah.gov/" TargetMode="External"/><Relationship Id="rId1" Type="http://schemas.openxmlformats.org/officeDocument/2006/relationships/hyperlink" Target="http://www.bea.doc.gov/" TargetMode="External"/><Relationship Id="rId6" Type="http://schemas.openxmlformats.org/officeDocument/2006/relationships/hyperlink" Target="https://www.census.gov/" TargetMode="External"/><Relationship Id="rId5" Type="http://schemas.openxmlformats.org/officeDocument/2006/relationships/hyperlink" Target="http://www.bls.gov/cpi/home.htm" TargetMode="External"/><Relationship Id="rId4" Type="http://schemas.openxmlformats.org/officeDocument/2006/relationships/hyperlink" Target="http://bea.gov/bea/regional/gs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238A-7795-45D4-932F-93344D03CCD9}">
  <dimension ref="A1:IS85"/>
  <sheetViews>
    <sheetView showGridLines="0" tabSelected="1" zoomScaleNormal="100" workbookViewId="0">
      <pane ySplit="4" topLeftCell="A5" activePane="bottomLeft" state="frozen"/>
      <selection pane="bottomLeft" activeCell="M31" sqref="M31"/>
    </sheetView>
  </sheetViews>
  <sheetFormatPr defaultColWidth="8.42578125" defaultRowHeight="12.75" x14ac:dyDescent="0.2"/>
  <cols>
    <col min="1" max="1" width="9.42578125" style="2" customWidth="1"/>
    <col min="2" max="2" width="12.28515625" style="2" customWidth="1"/>
    <col min="3" max="4" width="10.42578125" style="4" customWidth="1"/>
    <col min="5" max="5" width="10.85546875" style="4" customWidth="1"/>
    <col min="6" max="7" width="9.140625" style="4" customWidth="1"/>
    <col min="8" max="9" width="11.42578125" style="2" customWidth="1"/>
    <col min="10" max="10" width="13" style="2" customWidth="1"/>
    <col min="11" max="12" width="9.28515625" style="2" customWidth="1"/>
    <col min="13" max="15" width="8.42578125" style="2" customWidth="1"/>
    <col min="16" max="16" width="11.42578125" style="2" customWidth="1"/>
    <col min="17" max="17" width="14.7109375" style="3" customWidth="1"/>
    <col min="18" max="253" width="8.42578125" style="2" customWidth="1"/>
    <col min="254" max="16384" width="8.42578125" style="1"/>
  </cols>
  <sheetData>
    <row r="1" spans="1:252" ht="15.75" x14ac:dyDescent="0.2">
      <c r="A1" s="131" t="s">
        <v>28</v>
      </c>
      <c r="B1" s="130" t="s">
        <v>27</v>
      </c>
      <c r="E1" s="130"/>
      <c r="F1" s="130"/>
      <c r="G1" s="130"/>
      <c r="L1" s="129"/>
    </row>
    <row r="2" spans="1:252" ht="7.5" customHeight="1" thickBot="1" x14ac:dyDescent="0.25">
      <c r="A2" s="125"/>
      <c r="B2" s="126"/>
      <c r="C2" s="128"/>
      <c r="D2" s="128"/>
      <c r="E2" s="128"/>
      <c r="F2" s="127"/>
      <c r="G2" s="127"/>
      <c r="H2" s="126"/>
      <c r="I2" s="126"/>
      <c r="J2" s="126"/>
      <c r="K2" s="126"/>
      <c r="L2" s="125"/>
    </row>
    <row r="3" spans="1:252" s="117" customFormat="1" ht="42" customHeight="1" thickBot="1" x14ac:dyDescent="0.25">
      <c r="A3" s="124" t="s">
        <v>26</v>
      </c>
      <c r="B3" s="123" t="s">
        <v>25</v>
      </c>
      <c r="C3" s="120" t="s">
        <v>24</v>
      </c>
      <c r="D3" s="119"/>
      <c r="E3" s="121" t="s">
        <v>23</v>
      </c>
      <c r="F3" s="120" t="s">
        <v>22</v>
      </c>
      <c r="G3" s="119"/>
      <c r="H3" s="120" t="s">
        <v>21</v>
      </c>
      <c r="I3" s="122"/>
      <c r="J3" s="121" t="s">
        <v>20</v>
      </c>
      <c r="K3" s="120" t="s">
        <v>19</v>
      </c>
      <c r="L3" s="119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</row>
    <row r="4" spans="1:252" s="15" customFormat="1" ht="27.75" thickBot="1" x14ac:dyDescent="0.25">
      <c r="A4" s="116"/>
      <c r="B4" s="111" t="s">
        <v>18</v>
      </c>
      <c r="C4" s="115" t="s">
        <v>17</v>
      </c>
      <c r="D4" s="114" t="s">
        <v>16</v>
      </c>
      <c r="E4" s="109" t="s">
        <v>15</v>
      </c>
      <c r="F4" s="113" t="s">
        <v>14</v>
      </c>
      <c r="G4" s="112" t="s">
        <v>13</v>
      </c>
      <c r="H4" s="111" t="s">
        <v>12</v>
      </c>
      <c r="I4" s="110" t="s">
        <v>11</v>
      </c>
      <c r="J4" s="109" t="s">
        <v>10</v>
      </c>
      <c r="K4" s="108" t="s">
        <v>9</v>
      </c>
      <c r="L4" s="107" t="s">
        <v>8</v>
      </c>
      <c r="P4" s="106" t="s">
        <v>7</v>
      </c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</row>
    <row r="5" spans="1:252" s="15" customFormat="1" ht="10.5" customHeight="1" x14ac:dyDescent="0.2">
      <c r="A5" s="97">
        <v>1960</v>
      </c>
      <c r="B5" s="71">
        <v>303.25132054179733</v>
      </c>
      <c r="C5" s="96" t="s">
        <v>6</v>
      </c>
      <c r="D5" s="95" t="s">
        <v>6</v>
      </c>
      <c r="E5" s="77">
        <v>900</v>
      </c>
      <c r="F5" s="96" t="s">
        <v>6</v>
      </c>
      <c r="G5" s="102" t="s">
        <v>6</v>
      </c>
      <c r="H5" s="101" t="s">
        <v>6</v>
      </c>
      <c r="I5" s="100" t="s">
        <v>6</v>
      </c>
      <c r="J5" s="62">
        <f>B5*1000/E5</f>
        <v>336.94591171310816</v>
      </c>
      <c r="K5" s="93" t="s">
        <v>6</v>
      </c>
      <c r="L5" s="92" t="s">
        <v>6</v>
      </c>
      <c r="P5" s="84">
        <v>29.6</v>
      </c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</row>
    <row r="6" spans="1:252" s="15" customFormat="1" ht="10.5" customHeight="1" x14ac:dyDescent="0.2">
      <c r="A6" s="91">
        <v>1961</v>
      </c>
      <c r="B6" s="70">
        <v>300.8055488850278</v>
      </c>
      <c r="C6" s="90" t="s">
        <v>6</v>
      </c>
      <c r="D6" s="89" t="s">
        <v>6</v>
      </c>
      <c r="E6" s="88">
        <v>936</v>
      </c>
      <c r="F6" s="90" t="s">
        <v>6</v>
      </c>
      <c r="G6" s="105" t="s">
        <v>6</v>
      </c>
      <c r="H6" s="104" t="s">
        <v>6</v>
      </c>
      <c r="I6" s="103" t="s">
        <v>6</v>
      </c>
      <c r="J6" s="51">
        <f>B6*1000/E6</f>
        <v>321.37344966349127</v>
      </c>
      <c r="K6" s="86" t="s">
        <v>6</v>
      </c>
      <c r="L6" s="85" t="s">
        <v>6</v>
      </c>
      <c r="P6" s="84">
        <v>29.9</v>
      </c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</row>
    <row r="7" spans="1:252" s="15" customFormat="1" ht="10.5" customHeight="1" x14ac:dyDescent="0.2">
      <c r="A7" s="97">
        <v>1962</v>
      </c>
      <c r="B7" s="71">
        <v>310.28766115894643</v>
      </c>
      <c r="C7" s="96" t="s">
        <v>6</v>
      </c>
      <c r="D7" s="95" t="s">
        <v>6</v>
      </c>
      <c r="E7" s="77">
        <v>958</v>
      </c>
      <c r="F7" s="96" t="s">
        <v>6</v>
      </c>
      <c r="G7" s="102" t="s">
        <v>6</v>
      </c>
      <c r="H7" s="101" t="s">
        <v>6</v>
      </c>
      <c r="I7" s="100" t="s">
        <v>6</v>
      </c>
      <c r="J7" s="62">
        <f>B7*1000/E7</f>
        <v>323.89108680474578</v>
      </c>
      <c r="K7" s="93" t="s">
        <v>6</v>
      </c>
      <c r="L7" s="92" t="s">
        <v>6</v>
      </c>
      <c r="P7" s="84">
        <v>30.2</v>
      </c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</row>
    <row r="8" spans="1:252" s="15" customFormat="1" ht="10.5" customHeight="1" x14ac:dyDescent="0.2">
      <c r="A8" s="91">
        <v>1963</v>
      </c>
      <c r="B8" s="70">
        <v>311.83261486173967</v>
      </c>
      <c r="C8" s="90" t="s">
        <v>6</v>
      </c>
      <c r="D8" s="89" t="s">
        <v>6</v>
      </c>
      <c r="E8" s="88">
        <v>974</v>
      </c>
      <c r="F8" s="87">
        <v>2998</v>
      </c>
      <c r="G8" s="99">
        <f>F8*P$64/P8</f>
        <v>25047.751143790847</v>
      </c>
      <c r="H8" s="80">
        <f>(B8*1000000)/F8</f>
        <v>104013.54731879242</v>
      </c>
      <c r="I8" s="73">
        <f>B8*1000000/G8</f>
        <v>12449.525431309658</v>
      </c>
      <c r="J8" s="51">
        <f>B8*1000/E8</f>
        <v>320.15668876975326</v>
      </c>
      <c r="K8" s="86" t="s">
        <v>6</v>
      </c>
      <c r="L8" s="85" t="s">
        <v>6</v>
      </c>
      <c r="P8" s="84">
        <v>30.6</v>
      </c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</row>
    <row r="9" spans="1:252" s="15" customFormat="1" ht="10.5" customHeight="1" x14ac:dyDescent="0.2">
      <c r="A9" s="97">
        <v>1964</v>
      </c>
      <c r="B9" s="71">
        <v>334.54793532287101</v>
      </c>
      <c r="C9" s="96" t="s">
        <v>6</v>
      </c>
      <c r="D9" s="95" t="s">
        <v>6</v>
      </c>
      <c r="E9" s="77">
        <v>978</v>
      </c>
      <c r="F9" s="94">
        <v>3078</v>
      </c>
      <c r="G9" s="53">
        <f>F9*P$64/P9</f>
        <v>25384.315645161292</v>
      </c>
      <c r="H9" s="58">
        <f>(B9*1000000)/F9</f>
        <v>108690.0374668197</v>
      </c>
      <c r="I9" s="74">
        <f>B9*1000000/G9</f>
        <v>13179.31670876626</v>
      </c>
      <c r="J9" s="62">
        <f>B9*1000/E9</f>
        <v>342.07355349986813</v>
      </c>
      <c r="K9" s="93" t="s">
        <v>6</v>
      </c>
      <c r="L9" s="92" t="s">
        <v>6</v>
      </c>
      <c r="P9" s="98">
        <v>31</v>
      </c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</row>
    <row r="10" spans="1:252" s="15" customFormat="1" ht="10.5" customHeight="1" x14ac:dyDescent="0.2">
      <c r="A10" s="91">
        <v>1965</v>
      </c>
      <c r="B10" s="70">
        <v>339.50979672726817</v>
      </c>
      <c r="C10" s="90" t="s">
        <v>6</v>
      </c>
      <c r="D10" s="89" t="s">
        <v>6</v>
      </c>
      <c r="E10" s="88">
        <v>991</v>
      </c>
      <c r="F10" s="87">
        <v>3207</v>
      </c>
      <c r="G10" s="46">
        <f>F10*P$64/P10</f>
        <v>26028.368333333336</v>
      </c>
      <c r="H10" s="80">
        <f>(B10*1000000)/F10</f>
        <v>105865.2312838379</v>
      </c>
      <c r="I10" s="73">
        <f>B10*1000000/G10</f>
        <v>13043.837108009324</v>
      </c>
      <c r="J10" s="51">
        <f>B10*1000/E10</f>
        <v>342.59313494174381</v>
      </c>
      <c r="K10" s="86" t="s">
        <v>6</v>
      </c>
      <c r="L10" s="85" t="s">
        <v>6</v>
      </c>
      <c r="P10" s="84">
        <v>31.5</v>
      </c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</row>
    <row r="11" spans="1:252" s="15" customFormat="1" ht="10.5" customHeight="1" x14ac:dyDescent="0.2">
      <c r="A11" s="97">
        <v>1966</v>
      </c>
      <c r="B11" s="71">
        <v>350.82827707664433</v>
      </c>
      <c r="C11" s="96" t="s">
        <v>6</v>
      </c>
      <c r="D11" s="95" t="s">
        <v>6</v>
      </c>
      <c r="E11" s="77">
        <v>1009</v>
      </c>
      <c r="F11" s="94">
        <v>3409</v>
      </c>
      <c r="G11" s="53">
        <f>F11*P$64/P11</f>
        <v>26899.272145061728</v>
      </c>
      <c r="H11" s="58">
        <f>(B11*1000000)/F11</f>
        <v>102912.37227240959</v>
      </c>
      <c r="I11" s="74">
        <f>B11*1000000/G11</f>
        <v>13042.296281650531</v>
      </c>
      <c r="J11" s="62">
        <f>B11*1000/E11</f>
        <v>347.69898620083677</v>
      </c>
      <c r="K11" s="93" t="s">
        <v>6</v>
      </c>
      <c r="L11" s="92" t="s">
        <v>6</v>
      </c>
      <c r="P11" s="84">
        <v>32.4</v>
      </c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</row>
    <row r="12" spans="1:252" s="15" customFormat="1" ht="10.5" customHeight="1" x14ac:dyDescent="0.2">
      <c r="A12" s="91">
        <v>1967</v>
      </c>
      <c r="B12" s="70">
        <v>345.29437708945585</v>
      </c>
      <c r="C12" s="90" t="s">
        <v>6</v>
      </c>
      <c r="D12" s="89" t="s">
        <v>6</v>
      </c>
      <c r="E12" s="88">
        <v>1019</v>
      </c>
      <c r="F12" s="87">
        <v>3488</v>
      </c>
      <c r="G12" s="46">
        <f>F12*P$64/P12</f>
        <v>26698.603592814372</v>
      </c>
      <c r="H12" s="80">
        <f>(B12*1000000)/F12</f>
        <v>98994.947560050408</v>
      </c>
      <c r="I12" s="73">
        <f>B12*1000000/G12</f>
        <v>12933.050070917863</v>
      </c>
      <c r="J12" s="51">
        <f>B12*1000/E12</f>
        <v>338.85611098082023</v>
      </c>
      <c r="K12" s="86" t="s">
        <v>6</v>
      </c>
      <c r="L12" s="85" t="s">
        <v>6</v>
      </c>
      <c r="P12" s="84">
        <v>33.4</v>
      </c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</row>
    <row r="13" spans="1:252" s="15" customFormat="1" ht="10.5" customHeight="1" x14ac:dyDescent="0.2">
      <c r="A13" s="97">
        <v>1968</v>
      </c>
      <c r="B13" s="71">
        <v>365.62427933324477</v>
      </c>
      <c r="C13" s="96" t="s">
        <v>6</v>
      </c>
      <c r="D13" s="95" t="s">
        <v>6</v>
      </c>
      <c r="E13" s="77">
        <v>1029</v>
      </c>
      <c r="F13" s="94">
        <v>3724</v>
      </c>
      <c r="G13" s="53">
        <f>F13*P$64/P13</f>
        <v>27358.291091954026</v>
      </c>
      <c r="H13" s="58">
        <f>(B13*1000000)/F13</f>
        <v>98180.526136746717</v>
      </c>
      <c r="I13" s="74">
        <f>B13*1000000/G13</f>
        <v>13364.29523702135</v>
      </c>
      <c r="J13" s="62">
        <f>B13*1000/E13</f>
        <v>355.31999935203572</v>
      </c>
      <c r="K13" s="93" t="s">
        <v>6</v>
      </c>
      <c r="L13" s="92" t="s">
        <v>6</v>
      </c>
      <c r="P13" s="84">
        <v>34.799999999999997</v>
      </c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</row>
    <row r="14" spans="1:252" s="15" customFormat="1" ht="10.5" customHeight="1" x14ac:dyDescent="0.2">
      <c r="A14" s="91">
        <v>1969</v>
      </c>
      <c r="B14" s="70">
        <v>395.841744532436</v>
      </c>
      <c r="C14" s="90" t="s">
        <v>6</v>
      </c>
      <c r="D14" s="89" t="s">
        <v>6</v>
      </c>
      <c r="E14" s="88">
        <v>1047</v>
      </c>
      <c r="F14" s="87">
        <v>4036</v>
      </c>
      <c r="G14" s="46">
        <f>F14*P$64/P14</f>
        <v>28115.35885558583</v>
      </c>
      <c r="H14" s="80">
        <f>(B14*1000000)/F14</f>
        <v>98077.736504567889</v>
      </c>
      <c r="I14" s="73">
        <f>B14*1000000/G14</f>
        <v>14079.199435641989</v>
      </c>
      <c r="J14" s="51">
        <f>B14*1000/E14</f>
        <v>378.0723443480764</v>
      </c>
      <c r="K14" s="86" t="s">
        <v>6</v>
      </c>
      <c r="L14" s="85" t="s">
        <v>6</v>
      </c>
      <c r="P14" s="84">
        <v>36.700000000000003</v>
      </c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</row>
    <row r="15" spans="1:252" s="16" customFormat="1" ht="10.5" customHeight="1" x14ac:dyDescent="0.2">
      <c r="A15" s="63">
        <v>1970</v>
      </c>
      <c r="B15" s="71">
        <v>397.03062425689853</v>
      </c>
      <c r="C15" s="61">
        <v>428.9</v>
      </c>
      <c r="D15" s="54">
        <f>C15*P$64/P15</f>
        <v>2826.0696327319588</v>
      </c>
      <c r="E15" s="77">
        <v>1066</v>
      </c>
      <c r="F15" s="82">
        <v>4448</v>
      </c>
      <c r="G15" s="53">
        <f>F15*P$64/P15</f>
        <v>29308.364948453611</v>
      </c>
      <c r="H15" s="58">
        <f>(B15*1000000)/F15</f>
        <v>89260.482072144456</v>
      </c>
      <c r="I15" s="74">
        <f>B15*1000000/G15</f>
        <v>13546.665771194683</v>
      </c>
      <c r="J15" s="62">
        <f>B15*1000/E15</f>
        <v>372.44899086012998</v>
      </c>
      <c r="K15" s="62">
        <f>C15*1000/E15</f>
        <v>402.34521575984991</v>
      </c>
      <c r="L15" s="54">
        <f>D15*1000/E15</f>
        <v>2651.0972164464902</v>
      </c>
      <c r="M15" s="69"/>
      <c r="N15" s="15"/>
      <c r="P15" s="31">
        <v>38.799999999999997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</row>
    <row r="16" spans="1:252" s="16" customFormat="1" ht="10.5" customHeight="1" x14ac:dyDescent="0.2">
      <c r="A16" s="52">
        <v>1971</v>
      </c>
      <c r="B16" s="70">
        <v>415.17954860102799</v>
      </c>
      <c r="C16" s="50">
        <v>474.6</v>
      </c>
      <c r="D16" s="49">
        <f>C16*P$64/P16</f>
        <v>2995.9271481481483</v>
      </c>
      <c r="E16" s="79">
        <v>1101.1500000000001</v>
      </c>
      <c r="F16" s="81">
        <v>4936</v>
      </c>
      <c r="G16" s="46">
        <f>F16*P$64/P16</f>
        <v>31158.652345679009</v>
      </c>
      <c r="H16" s="45">
        <f>(B16*1000000)/F16</f>
        <v>84112.550364876006</v>
      </c>
      <c r="I16" s="73">
        <f>B16*1000000/G16</f>
        <v>13324.695304371977</v>
      </c>
      <c r="J16" s="51">
        <f>B16*1000/E16</f>
        <v>377.04177323800388</v>
      </c>
      <c r="K16" s="51">
        <f>C16*1000/E16</f>
        <v>431.00395041547472</v>
      </c>
      <c r="L16" s="42">
        <f>D16*1000/E16</f>
        <v>2720.7257395887464</v>
      </c>
      <c r="M16" s="69"/>
      <c r="N16" s="15"/>
      <c r="P16" s="31">
        <v>40.5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</row>
    <row r="17" spans="1:252" s="16" customFormat="1" ht="10.5" customHeight="1" x14ac:dyDescent="0.2">
      <c r="A17" s="63">
        <v>1972</v>
      </c>
      <c r="B17" s="71">
        <v>428.19118646411152</v>
      </c>
      <c r="C17" s="61">
        <v>513.79999999999995</v>
      </c>
      <c r="D17" s="54">
        <f>C17*P$64/P17</f>
        <v>3142.5077392344501</v>
      </c>
      <c r="E17" s="77">
        <v>1135.0999999999999</v>
      </c>
      <c r="F17" s="82">
        <v>5604</v>
      </c>
      <c r="G17" s="53">
        <f>F17*P$64/P17</f>
        <v>34275.230382775117</v>
      </c>
      <c r="H17" s="58">
        <f>(B17*1000000)/F17</f>
        <v>76408.134629570224</v>
      </c>
      <c r="I17" s="74">
        <f>B17*1000000/G17</f>
        <v>12492.729638348319</v>
      </c>
      <c r="J17" s="62">
        <f>B17*1000/E17</f>
        <v>377.22772131451995</v>
      </c>
      <c r="K17" s="62">
        <f>C17*1000/E17</f>
        <v>452.64734384635716</v>
      </c>
      <c r="L17" s="54">
        <f>D17*1000/E17</f>
        <v>2768.4853662535907</v>
      </c>
      <c r="M17" s="69"/>
      <c r="N17" s="15"/>
      <c r="P17" s="31">
        <v>41.8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</row>
    <row r="18" spans="1:252" s="16" customFormat="1" ht="10.5" customHeight="1" x14ac:dyDescent="0.2">
      <c r="A18" s="52">
        <v>1973</v>
      </c>
      <c r="B18" s="70">
        <v>457.75407754514094</v>
      </c>
      <c r="C18" s="50">
        <v>595.29999999999995</v>
      </c>
      <c r="D18" s="49">
        <f>C18*P$64/P18</f>
        <v>3427.7682376126127</v>
      </c>
      <c r="E18" s="79">
        <v>1168.95</v>
      </c>
      <c r="F18" s="81">
        <v>6472</v>
      </c>
      <c r="G18" s="46">
        <f>F18*P$64/P18</f>
        <v>37266.111261261263</v>
      </c>
      <c r="H18" s="80">
        <f>(B18*1000000)/F18</f>
        <v>70728.380337629933</v>
      </c>
      <c r="I18" s="73">
        <f>B18*1000000/G18</f>
        <v>12283.387293510923</v>
      </c>
      <c r="J18" s="51">
        <f>B18*1000/E18</f>
        <v>391.59423204169633</v>
      </c>
      <c r="K18" s="51">
        <f>C18*1000/E18</f>
        <v>509.26044741006882</v>
      </c>
      <c r="L18" s="42">
        <f>D18*1000/E18</f>
        <v>2932.3480367959387</v>
      </c>
      <c r="M18" s="69"/>
      <c r="N18" s="15"/>
      <c r="P18" s="31">
        <v>44.4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</row>
    <row r="19" spans="1:252" s="16" customFormat="1" ht="10.5" customHeight="1" x14ac:dyDescent="0.2">
      <c r="A19" s="63">
        <v>1974</v>
      </c>
      <c r="B19" s="71">
        <v>473.65993992583765</v>
      </c>
      <c r="C19" s="61">
        <v>852.8</v>
      </c>
      <c r="D19" s="54">
        <f>C19*P$64/P19</f>
        <v>4422.4080324543611</v>
      </c>
      <c r="E19" s="77">
        <v>1196.95</v>
      </c>
      <c r="F19" s="82">
        <v>7348</v>
      </c>
      <c r="G19" s="53">
        <f>F19*P$64/P19</f>
        <v>38104.894726166334</v>
      </c>
      <c r="H19" s="58">
        <f>(B19*1000000)/F19</f>
        <v>64461.069668731303</v>
      </c>
      <c r="I19" s="74">
        <f>B19*1000000/G19</f>
        <v>12430.422477996744</v>
      </c>
      <c r="J19" s="62">
        <f>B19*1000/E19</f>
        <v>395.72241106632492</v>
      </c>
      <c r="K19" s="62">
        <f>C19*1000/E19</f>
        <v>712.47754709887624</v>
      </c>
      <c r="L19" s="54">
        <f>D19*1000/E19</f>
        <v>3694.7308011649284</v>
      </c>
      <c r="M19" s="69"/>
      <c r="N19" s="15"/>
      <c r="P19" s="31">
        <v>49.3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</row>
    <row r="20" spans="1:252" s="16" customFormat="1" ht="10.5" customHeight="1" x14ac:dyDescent="0.2">
      <c r="A20" s="52">
        <v>1975</v>
      </c>
      <c r="B20" s="70">
        <v>480.75204622445443</v>
      </c>
      <c r="C20" s="50">
        <v>987.6</v>
      </c>
      <c r="D20" s="49">
        <f>C20*P$64/P20</f>
        <v>4693.0733643122685</v>
      </c>
      <c r="E20" s="79">
        <v>1233.9000000000001</v>
      </c>
      <c r="F20" s="81">
        <v>8186</v>
      </c>
      <c r="G20" s="46">
        <f>F20*P$64/P20</f>
        <v>38899.856784386619</v>
      </c>
      <c r="H20" s="80">
        <f>(B20*1000000)/F20</f>
        <v>58728.566604502128</v>
      </c>
      <c r="I20" s="73">
        <f>B20*1000000/G20</f>
        <v>12358.709927626665</v>
      </c>
      <c r="J20" s="51">
        <f>B20*1000/E20</f>
        <v>389.61994183033823</v>
      </c>
      <c r="K20" s="51">
        <f>C20*1000/E20</f>
        <v>800.38901045465593</v>
      </c>
      <c r="L20" s="42">
        <f>D20*1000/E20</f>
        <v>3803.4470899686103</v>
      </c>
      <c r="M20" s="69"/>
      <c r="N20" s="15"/>
      <c r="P20" s="31">
        <v>53.8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</row>
    <row r="21" spans="1:252" s="16" customFormat="1" ht="10.5" customHeight="1" x14ac:dyDescent="0.2">
      <c r="A21" s="63">
        <v>1976</v>
      </c>
      <c r="B21" s="71">
        <v>510.22377491912403</v>
      </c>
      <c r="C21" s="61">
        <v>1109.7</v>
      </c>
      <c r="D21" s="54">
        <f>C21*P$64/P21</f>
        <v>4985.9952152899823</v>
      </c>
      <c r="E21" s="77">
        <v>1272.05</v>
      </c>
      <c r="F21" s="82">
        <v>9300</v>
      </c>
      <c r="G21" s="53">
        <f>F21*P$64/P21</f>
        <v>41785.847978910373</v>
      </c>
      <c r="H21" s="58">
        <f>(B21*1000000)/F21</f>
        <v>54862.771496679998</v>
      </c>
      <c r="I21" s="74">
        <f>B21*1000000/G21</f>
        <v>12210.44443507854</v>
      </c>
      <c r="J21" s="62">
        <f>B21*1000/E21</f>
        <v>401.10355325586579</v>
      </c>
      <c r="K21" s="62">
        <f>C21*1000/E21</f>
        <v>872.37136904995873</v>
      </c>
      <c r="L21" s="54">
        <f>D21*1000/E21</f>
        <v>3919.653484760805</v>
      </c>
      <c r="M21" s="69"/>
      <c r="N21" s="15"/>
      <c r="P21" s="31">
        <v>56.9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</row>
    <row r="22" spans="1:252" s="16" customFormat="1" ht="10.5" customHeight="1" x14ac:dyDescent="0.2">
      <c r="A22" s="52">
        <v>1977</v>
      </c>
      <c r="B22" s="70">
        <v>486.0816202780095</v>
      </c>
      <c r="C22" s="50">
        <v>1196.5</v>
      </c>
      <c r="D22" s="49">
        <f>C22*P$64/P22</f>
        <v>5047.7590552805277</v>
      </c>
      <c r="E22" s="79">
        <v>1315.95</v>
      </c>
      <c r="F22" s="81">
        <v>10381</v>
      </c>
      <c r="G22" s="46">
        <f>F22*P$64/P22</f>
        <v>43795.057879537948</v>
      </c>
      <c r="H22" s="80">
        <f>(B22*1000000)/F22</f>
        <v>46824.161475581299</v>
      </c>
      <c r="I22" s="73">
        <f>B22*1000000/G22</f>
        <v>11099.006230680607</v>
      </c>
      <c r="J22" s="51">
        <f>B22*1000/E22</f>
        <v>369.37696742126184</v>
      </c>
      <c r="K22" s="51">
        <f>C22*1000/E22</f>
        <v>909.22907405296553</v>
      </c>
      <c r="L22" s="42">
        <f>D22*1000/E22</f>
        <v>3835.8289108860731</v>
      </c>
      <c r="M22" s="69"/>
      <c r="N22" s="15"/>
      <c r="P22" s="31">
        <v>60.6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</row>
    <row r="23" spans="1:252" s="16" customFormat="1" ht="10.5" customHeight="1" x14ac:dyDescent="0.2">
      <c r="A23" s="63">
        <v>1978</v>
      </c>
      <c r="B23" s="71">
        <v>510.69745700511078</v>
      </c>
      <c r="C23" s="61">
        <v>1350.6</v>
      </c>
      <c r="D23" s="54">
        <f>C23*P$64/P23</f>
        <v>5295.8745322085888</v>
      </c>
      <c r="E23" s="77">
        <v>1363.75</v>
      </c>
      <c r="F23" s="76">
        <v>11998</v>
      </c>
      <c r="G23" s="53">
        <f>F23*P$64/P23</f>
        <v>47045.685352760738</v>
      </c>
      <c r="H23" s="58">
        <f>(B23*1000000)/F23</f>
        <v>42565.215619695846</v>
      </c>
      <c r="I23" s="74">
        <f>B23*1000000/G23</f>
        <v>10855.35162631321</v>
      </c>
      <c r="J23" s="62">
        <f>B23*1000/E23</f>
        <v>374.48026178193277</v>
      </c>
      <c r="K23" s="62">
        <f>C23*1000/E23</f>
        <v>990.35747021081579</v>
      </c>
      <c r="L23" s="54">
        <f>D23*1000/E23</f>
        <v>3883.3177138101478</v>
      </c>
      <c r="M23" s="69"/>
      <c r="N23" s="15"/>
      <c r="P23" s="31">
        <v>65.2</v>
      </c>
      <c r="Q23" s="72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</row>
    <row r="24" spans="1:252" s="16" customFormat="1" ht="10.5" customHeight="1" x14ac:dyDescent="0.2">
      <c r="A24" s="52">
        <v>1979</v>
      </c>
      <c r="B24" s="70">
        <v>526.3899711444385</v>
      </c>
      <c r="C24" s="50">
        <v>1774.1</v>
      </c>
      <c r="D24" s="49">
        <f>C24*P$64/P24</f>
        <v>6247.4100654269978</v>
      </c>
      <c r="E24" s="79">
        <v>1415.95</v>
      </c>
      <c r="F24" s="78">
        <v>13709</v>
      </c>
      <c r="G24" s="46">
        <f>F24*P$64/P24</f>
        <v>48275.601480716257</v>
      </c>
      <c r="H24" s="45">
        <f>(B24*1000000)/F24</f>
        <v>38397.40106094088</v>
      </c>
      <c r="I24" s="73">
        <f>B24*1000000/G24</f>
        <v>10903.85111731245</v>
      </c>
      <c r="J24" s="51">
        <f>B24*1000/E24</f>
        <v>371.75745693311097</v>
      </c>
      <c r="K24" s="51">
        <f>C24*1000/E24</f>
        <v>1252.9397224478264</v>
      </c>
      <c r="L24" s="42">
        <f>D24*1000/E24</f>
        <v>4412.1685549821659</v>
      </c>
      <c r="M24" s="69"/>
      <c r="N24" s="15"/>
      <c r="P24" s="31">
        <v>72.599999999999994</v>
      </c>
      <c r="Q24" s="75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</row>
    <row r="25" spans="1:252" s="16" customFormat="1" ht="10.5" customHeight="1" x14ac:dyDescent="0.2">
      <c r="A25" s="63">
        <v>1980</v>
      </c>
      <c r="B25" s="71">
        <v>504.57867231253221</v>
      </c>
      <c r="C25" s="61">
        <v>2201.4</v>
      </c>
      <c r="D25" s="54">
        <f>C25*P$64/P25</f>
        <v>6830.1507342233008</v>
      </c>
      <c r="E25" s="77">
        <v>1474</v>
      </c>
      <c r="F25" s="76">
        <v>15311</v>
      </c>
      <c r="G25" s="53">
        <f>F25*P$64/P25</f>
        <v>47504.514350728154</v>
      </c>
      <c r="H25" s="58">
        <f>(B25*1000000)/F25</f>
        <v>32955.304833945018</v>
      </c>
      <c r="I25" s="74">
        <f>B25*1000000/G25</f>
        <v>10621.699415495614</v>
      </c>
      <c r="J25" s="62">
        <f>B25*1000/E25</f>
        <v>342.31931635857001</v>
      </c>
      <c r="K25" s="62">
        <f>C25*1000/E25</f>
        <v>1493.4871099050204</v>
      </c>
      <c r="L25" s="54">
        <f>D25*1000/E25</f>
        <v>4633.7521941813438</v>
      </c>
      <c r="M25" s="69"/>
      <c r="N25" s="15"/>
      <c r="P25" s="31">
        <v>82.4</v>
      </c>
      <c r="Q25" s="75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</row>
    <row r="26" spans="1:252" s="16" customFormat="1" ht="10.5" customHeight="1" x14ac:dyDescent="0.2">
      <c r="A26" s="52">
        <v>1981</v>
      </c>
      <c r="B26" s="70">
        <v>478.22495697587306</v>
      </c>
      <c r="C26" s="50">
        <v>2410.1999999999998</v>
      </c>
      <c r="D26" s="49">
        <f>C26*P$64/P26</f>
        <v>6778.7206435643557</v>
      </c>
      <c r="E26" s="79">
        <v>1515</v>
      </c>
      <c r="F26" s="78">
        <v>17320</v>
      </c>
      <c r="G26" s="46">
        <f>F26*P$64/P26</f>
        <v>48712.738173817386</v>
      </c>
      <c r="H26" s="80">
        <f>(B26*1000000)/F26</f>
        <v>27611.140702994981</v>
      </c>
      <c r="I26" s="73">
        <f>B26*1000000/G26</f>
        <v>9817.2464719487725</v>
      </c>
      <c r="J26" s="51">
        <f>B26*1000/E26</f>
        <v>315.66003760783701</v>
      </c>
      <c r="K26" s="51">
        <f>C26*1000/E26</f>
        <v>1590.8910891089108</v>
      </c>
      <c r="L26" s="42">
        <f>D26*1000/E26</f>
        <v>4474.4030650589802</v>
      </c>
      <c r="M26" s="69"/>
      <c r="N26" s="15"/>
      <c r="P26" s="31">
        <v>90.9</v>
      </c>
      <c r="Q26" s="75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</row>
    <row r="27" spans="1:252" s="16" customFormat="1" ht="10.5" customHeight="1" x14ac:dyDescent="0.2">
      <c r="A27" s="63">
        <v>1982</v>
      </c>
      <c r="B27" s="71">
        <v>467.6383903794939</v>
      </c>
      <c r="C27" s="61">
        <v>2477</v>
      </c>
      <c r="D27" s="54">
        <f>C27*P$64/P27</f>
        <v>6562.3173834196887</v>
      </c>
      <c r="E27" s="77">
        <v>1558</v>
      </c>
      <c r="F27" s="76">
        <v>18365</v>
      </c>
      <c r="G27" s="53">
        <f>F27*P$64/P27</f>
        <v>48654.404015544038</v>
      </c>
      <c r="H27" s="58">
        <f>(B27*1000000)/F27</f>
        <v>25463.566042989049</v>
      </c>
      <c r="I27" s="74">
        <f>B27*1000000/G27</f>
        <v>9611.4298354182592</v>
      </c>
      <c r="J27" s="62">
        <f>B27*1000/E27</f>
        <v>300.15301051315396</v>
      </c>
      <c r="K27" s="62">
        <f>C27*1000/E27</f>
        <v>1589.8587933247754</v>
      </c>
      <c r="L27" s="54">
        <f>D27*1000/E27</f>
        <v>4212.0137249163599</v>
      </c>
      <c r="M27" s="69"/>
      <c r="N27" s="15"/>
      <c r="P27" s="31">
        <v>96.5</v>
      </c>
      <c r="Q27" s="75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</row>
    <row r="28" spans="1:252" s="16" customFormat="1" ht="10.5" customHeight="1" x14ac:dyDescent="0.2">
      <c r="A28" s="52">
        <v>1983</v>
      </c>
      <c r="B28" s="70">
        <v>491.78557502149448</v>
      </c>
      <c r="C28" s="50">
        <v>2442.5</v>
      </c>
      <c r="D28" s="49">
        <f>C28*P$64/P28</f>
        <v>6269.5124874497997</v>
      </c>
      <c r="E28" s="79">
        <v>1595</v>
      </c>
      <c r="F28" s="78">
        <v>19752</v>
      </c>
      <c r="G28" s="46">
        <f>F28*P$64/P28</f>
        <v>50700.270481927721</v>
      </c>
      <c r="H28" s="45">
        <f>(B28*1000000)/F28</f>
        <v>24898.014126240101</v>
      </c>
      <c r="I28" s="73">
        <f>B28*1000000/G28</f>
        <v>9699.8609740512748</v>
      </c>
      <c r="J28" s="51">
        <f>B28*1000/E28</f>
        <v>308.32951412005923</v>
      </c>
      <c r="K28" s="51">
        <f>C28*1000/E28</f>
        <v>1531.3479623824451</v>
      </c>
      <c r="L28" s="42">
        <f>D28*1000/E28</f>
        <v>3930.7288322569275</v>
      </c>
      <c r="M28" s="69"/>
      <c r="N28" s="15"/>
      <c r="P28" s="31">
        <v>99.6</v>
      </c>
      <c r="Q28" s="75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</row>
    <row r="29" spans="1:252" s="16" customFormat="1" ht="10.5" customHeight="1" x14ac:dyDescent="0.2">
      <c r="A29" s="63">
        <v>1984</v>
      </c>
      <c r="B29" s="71">
        <v>503.79918415354331</v>
      </c>
      <c r="C29" s="61">
        <v>2613.4</v>
      </c>
      <c r="D29" s="54">
        <f>C29*P$64/P29</f>
        <v>6430.5612175168426</v>
      </c>
      <c r="E29" s="77">
        <v>1622</v>
      </c>
      <c r="F29" s="76">
        <v>22147</v>
      </c>
      <c r="G29" s="53">
        <f>F29*P$64/P29</f>
        <v>54495.155461982671</v>
      </c>
      <c r="H29" s="58">
        <f>(B29*1000000)/F29</f>
        <v>22747.965148938605</v>
      </c>
      <c r="I29" s="74">
        <f>B29*1000000/G29</f>
        <v>9244.8435073280507</v>
      </c>
      <c r="J29" s="62">
        <f>B29*1000/E29</f>
        <v>310.60368936716606</v>
      </c>
      <c r="K29" s="62">
        <f>C29*1000/E29</f>
        <v>1611.2207151664611</v>
      </c>
      <c r="L29" s="54">
        <f>D29*1000/E29</f>
        <v>3964.5876803433061</v>
      </c>
      <c r="M29" s="69"/>
      <c r="N29" s="15"/>
      <c r="P29" s="31">
        <v>103.9</v>
      </c>
      <c r="Q29" s="75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</row>
    <row r="30" spans="1:252" s="16" customFormat="1" ht="10.5" customHeight="1" x14ac:dyDescent="0.2">
      <c r="A30" s="52">
        <v>1985</v>
      </c>
      <c r="B30" s="70">
        <v>500.39315889346</v>
      </c>
      <c r="C30" s="50">
        <v>2631.8</v>
      </c>
      <c r="D30" s="49">
        <f>C30*P$64/P30</f>
        <v>6253.1543540892199</v>
      </c>
      <c r="E30" s="79">
        <v>1643</v>
      </c>
      <c r="F30" s="78">
        <v>24083</v>
      </c>
      <c r="G30" s="46">
        <f>F30*P$64/P30</f>
        <v>57221.18561802974</v>
      </c>
      <c r="H30" s="80">
        <f>(B30*1000000)/F30</f>
        <v>20777.858194305525</v>
      </c>
      <c r="I30" s="73">
        <f>B30*1000000/G30</f>
        <v>8744.8932329670533</v>
      </c>
      <c r="J30" s="51">
        <f>B30*1000/E30</f>
        <v>304.56065666065734</v>
      </c>
      <c r="K30" s="51">
        <f>C30*1000/E30</f>
        <v>1601.8259281801581</v>
      </c>
      <c r="L30" s="42">
        <f>D30*1000/E30</f>
        <v>3805.9369166702495</v>
      </c>
      <c r="M30" s="69"/>
      <c r="N30" s="15"/>
      <c r="P30" s="31">
        <v>107.6</v>
      </c>
      <c r="Q30" s="75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</row>
    <row r="31" spans="1:252" s="16" customFormat="1" ht="10.5" customHeight="1" x14ac:dyDescent="0.2">
      <c r="A31" s="63">
        <v>1986</v>
      </c>
      <c r="B31" s="71">
        <v>470.76302057061491</v>
      </c>
      <c r="C31" s="61">
        <v>2335.6999999999998</v>
      </c>
      <c r="D31" s="54">
        <f>C31*P$64/P31</f>
        <v>5448.3505725364967</v>
      </c>
      <c r="E31" s="77">
        <v>1663</v>
      </c>
      <c r="F31" s="76">
        <v>24282</v>
      </c>
      <c r="G31" s="53">
        <f>F31*P$64/P31</f>
        <v>56641.199041970809</v>
      </c>
      <c r="H31" s="58">
        <f>(B31*1000000)/F31</f>
        <v>19387.324790816856</v>
      </c>
      <c r="I31" s="74">
        <f>B31*1000000/G31</f>
        <v>8311.318060583113</v>
      </c>
      <c r="J31" s="62">
        <f>B31*1000/E31</f>
        <v>283.08058963957603</v>
      </c>
      <c r="K31" s="62">
        <f>C31*1000/E31</f>
        <v>1404.5099218280216</v>
      </c>
      <c r="L31" s="54">
        <f>D31*1000/E31</f>
        <v>3276.218023172878</v>
      </c>
      <c r="M31" s="69"/>
      <c r="N31" s="15"/>
      <c r="P31" s="31">
        <v>109.6</v>
      </c>
      <c r="Q31" s="75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</row>
    <row r="32" spans="1:252" s="16" customFormat="1" ht="10.5" customHeight="1" x14ac:dyDescent="0.2">
      <c r="A32" s="52">
        <v>1987</v>
      </c>
      <c r="B32" s="70">
        <v>462.23919001247043</v>
      </c>
      <c r="C32" s="50">
        <v>2363.1</v>
      </c>
      <c r="D32" s="49">
        <f>C32*P$64/P32</f>
        <v>5318.1711113556339</v>
      </c>
      <c r="E32" s="79">
        <v>1678</v>
      </c>
      <c r="F32" s="78">
        <v>25100</v>
      </c>
      <c r="G32" s="46">
        <f>F32*P$64/P32</f>
        <v>56487.704665492958</v>
      </c>
      <c r="H32" s="45">
        <f>(B32*1000000)/F32</f>
        <v>18415.903984560573</v>
      </c>
      <c r="I32" s="73">
        <f>B32*1000000/G32</f>
        <v>8183.0053593032917</v>
      </c>
      <c r="J32" s="51">
        <f>B32*1000/E32</f>
        <v>275.47031585963674</v>
      </c>
      <c r="K32" s="51">
        <f>C32*1000/E32</f>
        <v>1408.2836710369488</v>
      </c>
      <c r="L32" s="42">
        <f>D32*1000/E32</f>
        <v>3169.3510794729641</v>
      </c>
      <c r="M32" s="69"/>
      <c r="N32" s="15"/>
      <c r="P32" s="31">
        <v>113.6</v>
      </c>
      <c r="Q32" s="75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</row>
    <row r="33" spans="1:252" s="16" customFormat="1" ht="10.5" customHeight="1" x14ac:dyDescent="0.2">
      <c r="A33" s="63">
        <v>1988</v>
      </c>
      <c r="B33" s="71">
        <v>526.30295782284873</v>
      </c>
      <c r="C33" s="61">
        <v>2548.4</v>
      </c>
      <c r="D33" s="54">
        <f>C33*P$64/P33</f>
        <v>5507.333668639053</v>
      </c>
      <c r="E33" s="77">
        <v>1690</v>
      </c>
      <c r="F33" s="76">
        <v>27325</v>
      </c>
      <c r="G33" s="53">
        <f>F33*P$64/P33</f>
        <v>59051.911982248523</v>
      </c>
      <c r="H33" s="58">
        <f>(B33*1000000)/F33</f>
        <v>19260.85847476116</v>
      </c>
      <c r="I33" s="74">
        <f>B33*1000000/G33</f>
        <v>8912.5472851930626</v>
      </c>
      <c r="J33" s="62">
        <f>B33*1000/E33</f>
        <v>311.42186853422999</v>
      </c>
      <c r="K33" s="62">
        <f>C33*1000/E33</f>
        <v>1507.9289940828403</v>
      </c>
      <c r="L33" s="54">
        <f>D33*1000/E33</f>
        <v>3258.7773187213329</v>
      </c>
      <c r="M33" s="69"/>
      <c r="N33" s="15"/>
      <c r="P33" s="31">
        <v>118.3</v>
      </c>
      <c r="Q33" s="75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</row>
    <row r="34" spans="1:252" s="16" customFormat="1" ht="10.5" customHeight="1" x14ac:dyDescent="0.2">
      <c r="A34" s="52">
        <v>1989</v>
      </c>
      <c r="B34" s="70">
        <v>537.6166298578006</v>
      </c>
      <c r="C34" s="50">
        <v>2570.3000000000002</v>
      </c>
      <c r="D34" s="49">
        <f>C34*P$64/P34</f>
        <v>5299.3263891129036</v>
      </c>
      <c r="E34" s="79">
        <v>1706</v>
      </c>
      <c r="F34" s="78">
        <v>28668</v>
      </c>
      <c r="G34" s="46">
        <f>F34*P$64/P34</f>
        <v>59106.36459677419</v>
      </c>
      <c r="H34" s="45">
        <f>(B34*1000000)/F34</f>
        <v>18753.196241725986</v>
      </c>
      <c r="I34" s="73">
        <f>B34*1000000/G34</f>
        <v>9095.7485462934692</v>
      </c>
      <c r="J34" s="51">
        <f>B34*1000/E34</f>
        <v>315.13284282403316</v>
      </c>
      <c r="K34" s="51">
        <f>C34*1000/E34</f>
        <v>1506.6236811254396</v>
      </c>
      <c r="L34" s="42">
        <f>D34*1000/E34</f>
        <v>3106.2874496558638</v>
      </c>
      <c r="M34" s="69"/>
      <c r="N34" s="15"/>
      <c r="P34" s="31">
        <v>124</v>
      </c>
      <c r="Q34" s="75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</row>
    <row r="35" spans="1:252" s="16" customFormat="1" ht="10.5" customHeight="1" x14ac:dyDescent="0.2">
      <c r="A35" s="63">
        <v>1990</v>
      </c>
      <c r="B35" s="71">
        <v>539.97609119476306</v>
      </c>
      <c r="C35" s="61">
        <v>2748.9</v>
      </c>
      <c r="D35" s="54">
        <f>C35*P$64/P35</f>
        <v>5377.0229667176754</v>
      </c>
      <c r="E35" s="77">
        <v>1729.2270000000001</v>
      </c>
      <c r="F35" s="76">
        <v>31249</v>
      </c>
      <c r="G35" s="53">
        <f>F35*P$64/P35</f>
        <v>61125.028442999239</v>
      </c>
      <c r="H35" s="58">
        <f>(B35*1000000)/F35</f>
        <v>17279.787871444303</v>
      </c>
      <c r="I35" s="74">
        <f>B35*1000000/G35</f>
        <v>8833.9605714589652</v>
      </c>
      <c r="J35" s="62">
        <f>B35*1000/E35</f>
        <v>312.26443445236691</v>
      </c>
      <c r="K35" s="62">
        <f>C35*1000/E35</f>
        <v>1589.6698351344271</v>
      </c>
      <c r="L35" s="54">
        <f>D35*1000/E35</f>
        <v>3109.4951482469769</v>
      </c>
      <c r="M35" s="69"/>
      <c r="N35" s="15"/>
      <c r="P35" s="31">
        <v>130.69999999999999</v>
      </c>
      <c r="Q35" s="75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</row>
    <row r="36" spans="1:252" s="16" customFormat="1" ht="10.5" customHeight="1" x14ac:dyDescent="0.2">
      <c r="A36" s="52">
        <v>1991</v>
      </c>
      <c r="B36" s="70">
        <v>570.15704832408687</v>
      </c>
      <c r="C36" s="50">
        <v>2867.3</v>
      </c>
      <c r="D36" s="49">
        <f>C36*P$64/P36</f>
        <v>5382.1347265051409</v>
      </c>
      <c r="E36" s="79">
        <v>1780.87</v>
      </c>
      <c r="F36" s="78">
        <v>33501</v>
      </c>
      <c r="G36" s="46">
        <f>F36*P$64/P36</f>
        <v>62883.861288546264</v>
      </c>
      <c r="H36" s="45">
        <f>(B36*1000000)/F36</f>
        <v>17019.105349813046</v>
      </c>
      <c r="I36" s="73">
        <f>B36*1000000/G36</f>
        <v>9066.8263150681541</v>
      </c>
      <c r="J36" s="51">
        <f>B36*1000/E36</f>
        <v>320.15646752659478</v>
      </c>
      <c r="K36" s="51">
        <f>C36*1000/E36</f>
        <v>1610.0557592637308</v>
      </c>
      <c r="L36" s="42">
        <f>D36*1000/E36</f>
        <v>3022.194054874944</v>
      </c>
      <c r="M36" s="69"/>
      <c r="N36" s="15"/>
      <c r="P36" s="31">
        <v>136.19999999999999</v>
      </c>
      <c r="Q36" s="75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</row>
    <row r="37" spans="1:252" s="16" customFormat="1" ht="10.5" customHeight="1" x14ac:dyDescent="0.2">
      <c r="A37" s="63">
        <v>1992</v>
      </c>
      <c r="B37" s="71">
        <v>557.04415611279376</v>
      </c>
      <c r="C37" s="61">
        <v>2830.3</v>
      </c>
      <c r="D37" s="54">
        <f>C37*P$64/P37</f>
        <v>5157.4299518888101</v>
      </c>
      <c r="E37" s="77">
        <v>1838.1489999999999</v>
      </c>
      <c r="F37" s="76">
        <v>35602</v>
      </c>
      <c r="G37" s="53">
        <f>F37*P$64/P37</f>
        <v>64874.685067712038</v>
      </c>
      <c r="H37" s="58">
        <f>(B37*1000000)/F37</f>
        <v>15646.428743126617</v>
      </c>
      <c r="I37" s="74">
        <f>B37*1000000/G37</f>
        <v>8586.4641274387195</v>
      </c>
      <c r="J37" s="62">
        <f>B37*1000/E37</f>
        <v>303.046247128385</v>
      </c>
      <c r="K37" s="62">
        <f>C37*1000/E37</f>
        <v>1539.7554822813604</v>
      </c>
      <c r="L37" s="54">
        <f>D37*1000/E37</f>
        <v>2805.7736080637696</v>
      </c>
      <c r="M37" s="69"/>
      <c r="N37" s="15"/>
      <c r="P37" s="31">
        <v>140.30000000000001</v>
      </c>
      <c r="Q37" s="75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</row>
    <row r="38" spans="1:252" s="16" customFormat="1" ht="10.5" customHeight="1" x14ac:dyDescent="0.2">
      <c r="A38" s="52">
        <v>1993</v>
      </c>
      <c r="B38" s="70">
        <v>582.6410493842186</v>
      </c>
      <c r="C38" s="50">
        <v>2907.5</v>
      </c>
      <c r="D38" s="49">
        <f>C38*P$64/P38</f>
        <v>5144.111980968858</v>
      </c>
      <c r="E38" s="79">
        <v>1889.393</v>
      </c>
      <c r="F38" s="78">
        <v>38631</v>
      </c>
      <c r="G38" s="46">
        <f>F38*P$64/P38</f>
        <v>68348.130674740489</v>
      </c>
      <c r="H38" s="80">
        <f>(B38*1000000)/F38</f>
        <v>15082.2150445036</v>
      </c>
      <c r="I38" s="73">
        <f>B38*1000000/G38</f>
        <v>8524.6084074622104</v>
      </c>
      <c r="J38" s="51">
        <f>B38*1000/E38</f>
        <v>308.37472637202455</v>
      </c>
      <c r="K38" s="51">
        <f>C38*1000/E38</f>
        <v>1538.8540129025564</v>
      </c>
      <c r="L38" s="42">
        <f>D38*1000/E38</f>
        <v>2722.6267806479955</v>
      </c>
      <c r="M38" s="69"/>
      <c r="N38" s="15"/>
      <c r="P38" s="31">
        <v>144.5</v>
      </c>
      <c r="Q38" s="75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</row>
    <row r="39" spans="1:252" s="16" customFormat="1" ht="10.5" customHeight="1" x14ac:dyDescent="0.2">
      <c r="A39" s="63">
        <v>1994</v>
      </c>
      <c r="B39" s="71">
        <v>593.02864141825034</v>
      </c>
      <c r="C39" s="61">
        <v>2931.6</v>
      </c>
      <c r="D39" s="54">
        <f>C39*P$64/P39</f>
        <v>5057.257267206478</v>
      </c>
      <c r="E39" s="77">
        <v>1946.721</v>
      </c>
      <c r="F39" s="76">
        <v>42591</v>
      </c>
      <c r="G39" s="53">
        <f>F39*P$64/P39</f>
        <v>73473.067358299595</v>
      </c>
      <c r="H39" s="58">
        <f>(B39*1000000)/F39</f>
        <v>13923.801775451395</v>
      </c>
      <c r="I39" s="74">
        <f>B39*1000000/G39</f>
        <v>8071.3744878280377</v>
      </c>
      <c r="J39" s="62">
        <f>B39*1000/E39</f>
        <v>304.62949822714728</v>
      </c>
      <c r="K39" s="62">
        <f>C39*1000/E39</f>
        <v>1505.916872525647</v>
      </c>
      <c r="L39" s="54">
        <f>D39*1000/E39</f>
        <v>2597.8336223868123</v>
      </c>
      <c r="M39" s="69"/>
      <c r="N39" s="15"/>
      <c r="P39" s="31">
        <v>148.19999999999999</v>
      </c>
      <c r="Q39" s="75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</row>
    <row r="40" spans="1:252" s="16" customFormat="1" ht="10.5" customHeight="1" x14ac:dyDescent="0.2">
      <c r="A40" s="52">
        <v>1995</v>
      </c>
      <c r="B40" s="70">
        <v>643.12326274042971</v>
      </c>
      <c r="C40" s="50">
        <v>3125.4</v>
      </c>
      <c r="D40" s="49">
        <f>C40*P$64/P40</f>
        <v>5242.9918011811023</v>
      </c>
      <c r="E40" s="79">
        <v>1995.2280000000001</v>
      </c>
      <c r="F40" s="78">
        <v>46746</v>
      </c>
      <c r="G40" s="46">
        <f>F40*P$64/P40</f>
        <v>78418.40875984251</v>
      </c>
      <c r="H40" s="45">
        <f>(B40*1000000)/F40</f>
        <v>13757.824471407816</v>
      </c>
      <c r="I40" s="73">
        <f>B40*1000000/G40</f>
        <v>8201.177158669514</v>
      </c>
      <c r="J40" s="51">
        <f>B40*1000/E40</f>
        <v>322.33071245012081</v>
      </c>
      <c r="K40" s="51">
        <f>C40*1000/E40</f>
        <v>1566.4375199225351</v>
      </c>
      <c r="L40" s="42">
        <f>D40*1000/E40</f>
        <v>2627.7657496692618</v>
      </c>
      <c r="M40" s="69"/>
      <c r="N40" s="15"/>
      <c r="P40" s="31">
        <v>152.4</v>
      </c>
      <c r="Q40" s="75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</row>
    <row r="41" spans="1:252" s="16" customFormat="1" ht="10.5" customHeight="1" x14ac:dyDescent="0.2">
      <c r="A41" s="63">
        <v>1996</v>
      </c>
      <c r="B41" s="71">
        <v>673.08739380717554</v>
      </c>
      <c r="C41" s="61">
        <v>3484.4</v>
      </c>
      <c r="D41" s="54">
        <f>C41*P$64/P41</f>
        <v>5677.5844040790307</v>
      </c>
      <c r="E41" s="77">
        <v>2042.893</v>
      </c>
      <c r="F41" s="76">
        <v>52016</v>
      </c>
      <c r="G41" s="53">
        <f>F41*P$64/P41</f>
        <v>84756.408667941359</v>
      </c>
      <c r="H41" s="58">
        <f>(B41*1000000)/F41</f>
        <v>12940.006801891255</v>
      </c>
      <c r="I41" s="74">
        <f>B41*1000000/G41</f>
        <v>7941.4336259125512</v>
      </c>
      <c r="J41" s="62">
        <f>B41*1000/E41</f>
        <v>329.47755648836016</v>
      </c>
      <c r="K41" s="62">
        <f>C41*1000/E41</f>
        <v>1705.6204118375265</v>
      </c>
      <c r="L41" s="54">
        <f>D41*1000/E41</f>
        <v>2779.1883393202825</v>
      </c>
      <c r="M41" s="69"/>
      <c r="N41" s="15"/>
      <c r="P41" s="31">
        <v>156.9</v>
      </c>
      <c r="Q41" s="75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</row>
    <row r="42" spans="1:252" s="16" customFormat="1" ht="10.5" customHeight="1" x14ac:dyDescent="0.2">
      <c r="A42" s="52">
        <v>1997</v>
      </c>
      <c r="B42" s="70">
        <v>687.85535661119047</v>
      </c>
      <c r="C42" s="50">
        <v>3657.6</v>
      </c>
      <c r="D42" s="49">
        <f>C42*P$64/P42</f>
        <v>5826.123813084112</v>
      </c>
      <c r="E42" s="48">
        <v>2099.4090000000001</v>
      </c>
      <c r="F42" s="47">
        <v>57686.400000000001</v>
      </c>
      <c r="G42" s="46">
        <f>F42*P$64/P42</f>
        <v>91887.606280373831</v>
      </c>
      <c r="H42" s="45">
        <f>(B42*1000000)/F42</f>
        <v>11924.047203694292</v>
      </c>
      <c r="I42" s="73">
        <f>B42*1000000/G42</f>
        <v>7485.8338839773287</v>
      </c>
      <c r="J42" s="51">
        <f>B42*1000/E42</f>
        <v>327.64237774115975</v>
      </c>
      <c r="K42" s="51">
        <f>C42*1000/E42</f>
        <v>1742.2045918637102</v>
      </c>
      <c r="L42" s="42">
        <f>D42*1000/E42</f>
        <v>2775.1256725507569</v>
      </c>
      <c r="M42" s="69"/>
      <c r="N42" s="15"/>
      <c r="P42" s="31">
        <v>160.5</v>
      </c>
      <c r="Q42" s="75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</row>
    <row r="43" spans="1:252" s="16" customFormat="1" ht="10.5" customHeight="1" x14ac:dyDescent="0.2">
      <c r="A43" s="63">
        <v>1998</v>
      </c>
      <c r="B43" s="71">
        <v>710.8363263680335</v>
      </c>
      <c r="C43" s="61">
        <v>3501.8</v>
      </c>
      <c r="D43" s="54">
        <f>C43*P$64/P43</f>
        <v>5492.4014325153375</v>
      </c>
      <c r="E43" s="60">
        <v>2141.6320000000001</v>
      </c>
      <c r="F43" s="59">
        <v>62288.5</v>
      </c>
      <c r="G43" s="53">
        <f>F43*P$64/P43</f>
        <v>97696.45514570552</v>
      </c>
      <c r="H43" s="58">
        <f>(B43*1000000)/F43</f>
        <v>11411.999427952729</v>
      </c>
      <c r="I43" s="74">
        <f>B43*1000000/G43</f>
        <v>7275.9684607582203</v>
      </c>
      <c r="J43" s="62">
        <f>B43*1000/E43</f>
        <v>331.9133849176859</v>
      </c>
      <c r="K43" s="62">
        <f>C43*1000/E43</f>
        <v>1635.1081791829781</v>
      </c>
      <c r="L43" s="54">
        <f>D43*1000/E43</f>
        <v>2564.5869283403204</v>
      </c>
      <c r="M43" s="69"/>
      <c r="N43" s="15"/>
      <c r="P43" s="31">
        <v>163</v>
      </c>
      <c r="Q43" s="72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</row>
    <row r="44" spans="1:252" s="16" customFormat="1" ht="10.5" customHeight="1" x14ac:dyDescent="0.2">
      <c r="A44" s="52">
        <v>1999</v>
      </c>
      <c r="B44" s="70">
        <v>700.16975890073263</v>
      </c>
      <c r="C44" s="50">
        <v>3647.8</v>
      </c>
      <c r="D44" s="49">
        <f>C44*P$64/P44</f>
        <v>5597.7636764705885</v>
      </c>
      <c r="E44" s="48">
        <v>2193.0140000000001</v>
      </c>
      <c r="F44" s="47">
        <v>66038.5</v>
      </c>
      <c r="G44" s="46">
        <f>F44*P$64/P44</f>
        <v>101339.96286764706</v>
      </c>
      <c r="H44" s="45">
        <f>(B44*1000000)/F44</f>
        <v>10602.447949313395</v>
      </c>
      <c r="I44" s="73">
        <f>B44*1000000/G44</f>
        <v>6909.1179736781105</v>
      </c>
      <c r="J44" s="51">
        <f>B44*1000/E44</f>
        <v>319.27281763852517</v>
      </c>
      <c r="K44" s="51">
        <f>C44*1000/E44</f>
        <v>1663.3728740445797</v>
      </c>
      <c r="L44" s="42">
        <f>D44*1000/E44</f>
        <v>2552.5435206845868</v>
      </c>
      <c r="M44" s="69"/>
      <c r="N44" s="15"/>
      <c r="P44" s="31">
        <v>166.6</v>
      </c>
      <c r="Q44" s="72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</row>
    <row r="45" spans="1:252" s="16" customFormat="1" ht="10.5" customHeight="1" x14ac:dyDescent="0.2">
      <c r="A45" s="63">
        <v>2000</v>
      </c>
      <c r="B45" s="71">
        <v>745.67859085361965</v>
      </c>
      <c r="C45" s="61">
        <v>4509.1000000000004</v>
      </c>
      <c r="D45" s="54">
        <f>C45*P$64/P45</f>
        <v>6694.4554776422774</v>
      </c>
      <c r="E45" s="60">
        <v>2246.4679999999998</v>
      </c>
      <c r="F45" s="59">
        <v>70383.8</v>
      </c>
      <c r="G45" s="53">
        <f>F45*P$64/P45</f>
        <v>104495.62339430896</v>
      </c>
      <c r="H45" s="58">
        <f>(B45*1000000)/F45</f>
        <v>10594.463368752748</v>
      </c>
      <c r="I45" s="74">
        <f>B45*1000000/G45</f>
        <v>7135.9791600059571</v>
      </c>
      <c r="J45" s="62">
        <f>B45*1000/E45</f>
        <v>331.93376930079557</v>
      </c>
      <c r="K45" s="62">
        <f>C45*1000/E45</f>
        <v>2007.1952950142181</v>
      </c>
      <c r="L45" s="54">
        <f>D45*1000/E45</f>
        <v>2979.9914700063732</v>
      </c>
      <c r="M45" s="69"/>
      <c r="N45" s="15"/>
      <c r="P45" s="31">
        <v>172.2</v>
      </c>
      <c r="Q45" s="72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</row>
    <row r="46" spans="1:252" s="16" customFormat="1" ht="10.5" customHeight="1" x14ac:dyDescent="0.2">
      <c r="A46" s="52">
        <v>2001</v>
      </c>
      <c r="B46" s="70">
        <v>713.67337196264577</v>
      </c>
      <c r="C46" s="50">
        <v>4542.5</v>
      </c>
      <c r="D46" s="49">
        <f>C46*P$64/P46</f>
        <v>6557.448863636364</v>
      </c>
      <c r="E46" s="48">
        <v>2290.634</v>
      </c>
      <c r="F46" s="47">
        <v>73392</v>
      </c>
      <c r="G46" s="46">
        <f>F46*P$64/P46</f>
        <v>105947.00869565217</v>
      </c>
      <c r="H46" s="45">
        <f>(B46*1000000)/F46</f>
        <v>9724.1303134217051</v>
      </c>
      <c r="I46" s="73">
        <f>B46*1000000/G46</f>
        <v>6736.1351750172944</v>
      </c>
      <c r="J46" s="51">
        <f>B46*1000/E46</f>
        <v>311.56150304354418</v>
      </c>
      <c r="K46" s="51">
        <f>C46*1000/E46</f>
        <v>1983.0754280256033</v>
      </c>
      <c r="L46" s="42">
        <f>D46*1000/E46</f>
        <v>2862.7222260895301</v>
      </c>
      <c r="M46" s="69"/>
      <c r="N46" s="15"/>
      <c r="P46" s="31">
        <v>177.1</v>
      </c>
      <c r="Q46" s="72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</row>
    <row r="47" spans="1:252" s="16" customFormat="1" ht="10.5" customHeight="1" x14ac:dyDescent="0.2">
      <c r="A47" s="63">
        <v>2002</v>
      </c>
      <c r="B47" s="71">
        <v>693.38309714869172</v>
      </c>
      <c r="C47" s="61">
        <v>4231.7</v>
      </c>
      <c r="D47" s="54">
        <f>C47*P$64/P47</f>
        <v>6013.7067412451352</v>
      </c>
      <c r="E47" s="60">
        <v>2331.826</v>
      </c>
      <c r="F47" s="59">
        <v>76159.100000000006</v>
      </c>
      <c r="G47" s="53">
        <f>F47*P$64/P47</f>
        <v>108230.37858949415</v>
      </c>
      <c r="H47" s="58">
        <f>(B47*1000000)/F47</f>
        <v>9104.4024568133245</v>
      </c>
      <c r="I47" s="54">
        <f>B47*1000000/G47</f>
        <v>6406.5478305182423</v>
      </c>
      <c r="J47" s="62">
        <f>B47*1000/E47</f>
        <v>297.35627664701042</v>
      </c>
      <c r="K47" s="62">
        <f>C47*1000/E47</f>
        <v>1814.7580479847124</v>
      </c>
      <c r="L47" s="54">
        <f>D47*1000/E47</f>
        <v>2578.9689030164063</v>
      </c>
      <c r="M47" s="69"/>
      <c r="N47" s="15"/>
      <c r="P47" s="31">
        <v>179.9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</row>
    <row r="48" spans="1:252" s="16" customFormat="1" ht="10.5" customHeight="1" x14ac:dyDescent="0.2">
      <c r="A48" s="52">
        <v>2003</v>
      </c>
      <c r="B48" s="70">
        <v>703.82010526682632</v>
      </c>
      <c r="C48" s="50">
        <v>4782.8</v>
      </c>
      <c r="D48" s="49">
        <f>C48*P$64/P48</f>
        <v>6645.4276684782617</v>
      </c>
      <c r="E48" s="48">
        <v>2372.4580000000001</v>
      </c>
      <c r="F48" s="47">
        <v>79138</v>
      </c>
      <c r="G48" s="46">
        <f>F48*P$64/P48</f>
        <v>109957.73497282609</v>
      </c>
      <c r="H48" s="45">
        <f>(B48*1000000)/F48</f>
        <v>8893.5796364177295</v>
      </c>
      <c r="I48" s="42">
        <f>B48*1000000/G48</f>
        <v>6400.8239660516992</v>
      </c>
      <c r="J48" s="51">
        <f>B48*1000/E48</f>
        <v>296.66283039228779</v>
      </c>
      <c r="K48" s="51">
        <f>C48*1000/E48</f>
        <v>2015.968248963733</v>
      </c>
      <c r="L48" s="42">
        <f>D48*1000/E48</f>
        <v>2801.0728402687259</v>
      </c>
      <c r="M48" s="69"/>
      <c r="N48" s="15"/>
      <c r="P48" s="31">
        <v>184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</row>
    <row r="49" spans="1:252" s="16" customFormat="1" ht="10.5" customHeight="1" x14ac:dyDescent="0.2">
      <c r="A49" s="63">
        <v>2004</v>
      </c>
      <c r="B49" s="62">
        <v>722.88992166893195</v>
      </c>
      <c r="C49" s="61">
        <v>5653.1</v>
      </c>
      <c r="D49" s="54">
        <f>C49*P$64/P49</f>
        <v>7650.9127223398618</v>
      </c>
      <c r="E49" s="60">
        <v>2430.223</v>
      </c>
      <c r="F49" s="59">
        <v>85783.4</v>
      </c>
      <c r="G49" s="53">
        <f>F49*P$64/P49</f>
        <v>116099.36254896769</v>
      </c>
      <c r="H49" s="58">
        <f>(B49*1000000)/F49</f>
        <v>8426.9208456290144</v>
      </c>
      <c r="I49" s="54">
        <f>B49*1000000/G49</f>
        <v>6226.4762337866914</v>
      </c>
      <c r="J49" s="62">
        <f>B49*1000/E49</f>
        <v>297.45826686231345</v>
      </c>
      <c r="K49" s="62">
        <f>C49*1000/E49</f>
        <v>2326.165129702089</v>
      </c>
      <c r="L49" s="54">
        <f>D49*1000/E49</f>
        <v>3148.2348419630061</v>
      </c>
      <c r="M49" s="69"/>
      <c r="N49" s="15"/>
      <c r="P49" s="31">
        <v>188.9</v>
      </c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</row>
    <row r="50" spans="1:252" s="16" customFormat="1" ht="10.5" customHeight="1" x14ac:dyDescent="0.2">
      <c r="A50" s="52">
        <v>2005</v>
      </c>
      <c r="B50" s="51">
        <v>733.70339138336408</v>
      </c>
      <c r="C50" s="50">
        <v>6980.2</v>
      </c>
      <c r="D50" s="49">
        <f>C50*P$64/P50</f>
        <v>9137.4320609318984</v>
      </c>
      <c r="E50" s="48">
        <v>2505.8429999999998</v>
      </c>
      <c r="F50" s="47">
        <v>94303</v>
      </c>
      <c r="G50" s="46">
        <f>F50*P$64/P50</f>
        <v>123447.35905017921</v>
      </c>
      <c r="H50" s="45">
        <f>(B50*1000000)/F50</f>
        <v>7780.2762519046482</v>
      </c>
      <c r="I50" s="42">
        <f>B50*1000000/G50</f>
        <v>5943.4515005308976</v>
      </c>
      <c r="J50" s="51">
        <f>B50*1000/E50</f>
        <v>292.79703133171716</v>
      </c>
      <c r="K50" s="51">
        <f>C50*1000/E50</f>
        <v>2785.5695668084554</v>
      </c>
      <c r="L50" s="42">
        <f>D50*1000/E50</f>
        <v>3646.4503406366239</v>
      </c>
      <c r="M50" s="19"/>
      <c r="N50" s="15"/>
      <c r="P50" s="31">
        <v>195.3</v>
      </c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</row>
    <row r="51" spans="1:252" s="16" customFormat="1" ht="10.5" customHeight="1" x14ac:dyDescent="0.2">
      <c r="A51" s="63">
        <v>2006</v>
      </c>
      <c r="B51" s="62">
        <v>782.83493575296575</v>
      </c>
      <c r="C51" s="61">
        <v>8294.6</v>
      </c>
      <c r="D51" s="54">
        <f>C51*P$64/P51</f>
        <v>10518.733628472222</v>
      </c>
      <c r="E51" s="60">
        <v>2576.2289999999998</v>
      </c>
      <c r="F51" s="59">
        <v>106028.3</v>
      </c>
      <c r="G51" s="53">
        <f>F51*P$64/P51</f>
        <v>134458.97870659723</v>
      </c>
      <c r="H51" s="58">
        <f>(B51*1000000)/F51</f>
        <v>7383.2640507578226</v>
      </c>
      <c r="I51" s="54">
        <f>B51*1000000/G51</f>
        <v>5822.1097860722921</v>
      </c>
      <c r="J51" s="62">
        <f>B51*1000/E51</f>
        <v>303.86853643560636</v>
      </c>
      <c r="K51" s="62">
        <f>C51*1000/E51</f>
        <v>3219.6671957345411</v>
      </c>
      <c r="L51" s="54">
        <f>D51*1000/E51</f>
        <v>4082.9963595907907</v>
      </c>
      <c r="M51" s="19"/>
      <c r="N51" s="15"/>
      <c r="P51" s="31">
        <v>201.6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</row>
    <row r="52" spans="1:252" s="16" customFormat="1" ht="10.5" customHeight="1" x14ac:dyDescent="0.2">
      <c r="A52" s="52">
        <v>2007</v>
      </c>
      <c r="B52" s="43">
        <v>779.8204441186507</v>
      </c>
      <c r="C52" s="50">
        <v>8693.9</v>
      </c>
      <c r="D52" s="49">
        <f>C52*P$64/P52</f>
        <v>10721.952432465027</v>
      </c>
      <c r="E52" s="48">
        <v>2636.0749999999998</v>
      </c>
      <c r="F52" s="47">
        <v>114657.1</v>
      </c>
      <c r="G52" s="46">
        <f>F52*P$64/P52</f>
        <v>141403.50961529184</v>
      </c>
      <c r="H52" s="45">
        <f>(B52*1000000)/F52</f>
        <v>6801.3271233848636</v>
      </c>
      <c r="I52" s="42">
        <f>B52*1000000/G52</f>
        <v>5514.8591873020832</v>
      </c>
      <c r="J52" s="51">
        <f>B52*1000/E52</f>
        <v>295.826349447057</v>
      </c>
      <c r="K52" s="51">
        <f>C52*1000/E52</f>
        <v>3298.047286211508</v>
      </c>
      <c r="L52" s="42">
        <f>D52*1000/E52</f>
        <v>4067.3927837656465</v>
      </c>
      <c r="M52" s="19"/>
      <c r="N52" s="15"/>
      <c r="P52" s="31">
        <v>207.3</v>
      </c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</row>
    <row r="53" spans="1:252" s="16" customFormat="1" ht="10.5" customHeight="1" x14ac:dyDescent="0.2">
      <c r="A53" s="63">
        <v>2008</v>
      </c>
      <c r="B53" s="56">
        <v>768.67954195760296</v>
      </c>
      <c r="C53" s="61">
        <v>9741.4</v>
      </c>
      <c r="D53" s="54">
        <f>C53*P$64/P53</f>
        <v>11567.403485833718</v>
      </c>
      <c r="E53" s="60">
        <v>2691.1219999999998</v>
      </c>
      <c r="F53" s="59">
        <v>115885</v>
      </c>
      <c r="G53" s="53">
        <f>F53*P$64/P53</f>
        <v>137607.38219925683</v>
      </c>
      <c r="H53" s="58">
        <f>(B53*1000000)/F53</f>
        <v>6633.1237171126804</v>
      </c>
      <c r="I53" s="54">
        <f>B53*1000000/G53</f>
        <v>5586.0341914254832</v>
      </c>
      <c r="J53" s="62">
        <f>B53*1000/E53</f>
        <v>285.63533795851805</v>
      </c>
      <c r="K53" s="62">
        <f>C53*1000/E53</f>
        <v>3619.8284581672629</v>
      </c>
      <c r="L53" s="54">
        <f>D53*1000/E53</f>
        <v>4298.3571483692367</v>
      </c>
      <c r="M53" s="19"/>
      <c r="N53" s="15"/>
      <c r="P53" s="31">
        <v>215.3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</row>
    <row r="54" spans="1:252" s="16" customFormat="1" ht="10.5" customHeight="1" x14ac:dyDescent="0.2">
      <c r="A54" s="52">
        <v>2009</v>
      </c>
      <c r="B54" s="51">
        <v>743.88064016078158</v>
      </c>
      <c r="C54" s="50">
        <v>7424.9</v>
      </c>
      <c r="D54" s="49">
        <f>C54*P$64/P54</f>
        <v>8848.0372697949533</v>
      </c>
      <c r="E54" s="48">
        <v>2731.56</v>
      </c>
      <c r="F54" s="47">
        <v>113517.8</v>
      </c>
      <c r="G54" s="46">
        <f>F54*P$64/P54</f>
        <v>135275.85895906066</v>
      </c>
      <c r="H54" s="45">
        <f>(B54*1000000)/F54</f>
        <v>6552.986757678369</v>
      </c>
      <c r="I54" s="42">
        <f>B54*1000000/G54</f>
        <v>5498.9903289832864</v>
      </c>
      <c r="J54" s="51">
        <f>B54*1000/E54</f>
        <v>272.32813489756097</v>
      </c>
      <c r="K54" s="51">
        <f>C54*1000/E54</f>
        <v>2718.1903381218058</v>
      </c>
      <c r="L54" s="42">
        <f>D54*1000/E54</f>
        <v>3239.1883282062099</v>
      </c>
      <c r="M54" s="19"/>
      <c r="N54" s="15"/>
      <c r="P54" s="31">
        <v>214.53700000000001</v>
      </c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</row>
    <row r="55" spans="1:252" s="16" customFormat="1" ht="10.5" customHeight="1" x14ac:dyDescent="0.2">
      <c r="A55" s="67">
        <v>2010</v>
      </c>
      <c r="B55" s="57">
        <v>759.70820848903008</v>
      </c>
      <c r="C55" s="61">
        <v>8490.1</v>
      </c>
      <c r="D55" s="54">
        <f>C55*P$64/P55</f>
        <v>9954.1526847522746</v>
      </c>
      <c r="E55" s="60">
        <v>2772.3969999999999</v>
      </c>
      <c r="F55" s="59">
        <v>118098.3</v>
      </c>
      <c r="G55" s="53">
        <f>F55*P$64/P55</f>
        <v>138463.4468392221</v>
      </c>
      <c r="H55" s="58">
        <f>(B55*1000000)/F55</f>
        <v>6432.8462686510311</v>
      </c>
      <c r="I55" s="54">
        <f>B55*1000000/G55</f>
        <v>5486.7058839808542</v>
      </c>
      <c r="J55" s="62">
        <f>B55*1000/E55</f>
        <v>274.02576488469367</v>
      </c>
      <c r="K55" s="62">
        <f>C55*1000/E55</f>
        <v>3062.3680519059862</v>
      </c>
      <c r="L55" s="54">
        <f>D55*1000/E55</f>
        <v>3590.4499553102514</v>
      </c>
      <c r="M55" s="19"/>
      <c r="N55" s="15"/>
      <c r="P55" s="31">
        <v>218.05550000000002</v>
      </c>
      <c r="Q55" s="68"/>
      <c r="R55" s="68"/>
      <c r="S55" s="68"/>
      <c r="T55" s="68"/>
      <c r="U55" s="68"/>
      <c r="V55" s="68"/>
      <c r="W55" s="68"/>
      <c r="X55" s="68"/>
      <c r="Y55" s="68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</row>
    <row r="56" spans="1:252" s="16" customFormat="1" ht="10.5" customHeight="1" x14ac:dyDescent="0.2">
      <c r="A56" s="65">
        <v>2011</v>
      </c>
      <c r="B56" s="42">
        <v>796.70082665972188</v>
      </c>
      <c r="C56" s="50">
        <v>10673.2</v>
      </c>
      <c r="D56" s="49">
        <f>C56*P$64/P56</f>
        <v>12130.762594331061</v>
      </c>
      <c r="E56" s="48">
        <v>2820.605</v>
      </c>
      <c r="F56" s="47">
        <v>124689.9</v>
      </c>
      <c r="G56" s="46">
        <f>F56*P$64/P56</f>
        <v>141717.90791991909</v>
      </c>
      <c r="H56" s="45">
        <f>(B56*1000000)/F56</f>
        <v>6389.4575796413492</v>
      </c>
      <c r="I56" s="42">
        <f>B56*1000000/G56</f>
        <v>5621.7371421395501</v>
      </c>
      <c r="J56" s="51">
        <f>B56*1000/E56</f>
        <v>282.45742550258609</v>
      </c>
      <c r="K56" s="51">
        <f>C56*1000/E56</f>
        <v>3784.0108770990619</v>
      </c>
      <c r="L56" s="42">
        <f>D56*1000/E56</f>
        <v>4300.7661811317294</v>
      </c>
      <c r="M56" s="19"/>
      <c r="N56" s="15"/>
      <c r="P56" s="31">
        <v>224.93916666666667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</row>
    <row r="57" spans="1:252" s="16" customFormat="1" ht="10.5" customHeight="1" x14ac:dyDescent="0.2">
      <c r="A57" s="67">
        <v>2012</v>
      </c>
      <c r="B57" s="56">
        <v>792.06208695667817</v>
      </c>
      <c r="C57" s="66">
        <v>10747.8</v>
      </c>
      <c r="D57" s="54">
        <f>C57*P$64/P57</f>
        <v>11967.894090544643</v>
      </c>
      <c r="E57" s="60">
        <v>2864.741</v>
      </c>
      <c r="F57" s="59">
        <v>128764.2</v>
      </c>
      <c r="G57" s="53">
        <f>F57*P$64/P57</f>
        <v>143381.55792382709</v>
      </c>
      <c r="H57" s="58">
        <f>(B57*1000000)/F57</f>
        <v>6151.260109228172</v>
      </c>
      <c r="I57" s="57">
        <f>B57*1000000/G57</f>
        <v>5524.1559544043257</v>
      </c>
      <c r="J57" s="56">
        <f>B57*1000/E57</f>
        <v>276.48645617760144</v>
      </c>
      <c r="K57" s="54">
        <f>C57*1000/E57</f>
        <v>3751.7527762544678</v>
      </c>
      <c r="L57" s="54">
        <f>D57*1000/E57</f>
        <v>4177.6530899458776</v>
      </c>
      <c r="M57" s="19"/>
      <c r="N57" s="15"/>
      <c r="P57" s="31">
        <v>229.5939166666667</v>
      </c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</row>
    <row r="58" spans="1:252" s="16" customFormat="1" ht="10.5" customHeight="1" x14ac:dyDescent="0.2">
      <c r="A58" s="65">
        <v>2013</v>
      </c>
      <c r="B58" s="43">
        <v>834.19850063048943</v>
      </c>
      <c r="C58" s="64">
        <v>11189.7</v>
      </c>
      <c r="D58" s="49">
        <f>C58*P$64/P58</f>
        <v>12280.07617032465</v>
      </c>
      <c r="E58" s="48">
        <v>2902.1860000000001</v>
      </c>
      <c r="F58" s="47">
        <v>134529.5</v>
      </c>
      <c r="G58" s="46">
        <f>F58*P$64/P58</f>
        <v>147638.67727961339</v>
      </c>
      <c r="H58" s="45">
        <f>(B58*1000000)/F58</f>
        <v>6200.8592957714809</v>
      </c>
      <c r="I58" s="55">
        <f>B58*1000000/G58</f>
        <v>5650.2707556137075</v>
      </c>
      <c r="J58" s="43">
        <f>B58*1000/E58</f>
        <v>287.43798661784234</v>
      </c>
      <c r="K58" s="42">
        <f>C58*1000/E58</f>
        <v>3855.6109084669279</v>
      </c>
      <c r="L58" s="42">
        <f>D58*1000/E58</f>
        <v>4231.3194848037474</v>
      </c>
      <c r="M58" s="19"/>
      <c r="N58" s="15"/>
      <c r="P58" s="31">
        <v>232.95708333333332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</row>
    <row r="59" spans="1:252" s="16" customFormat="1" ht="10.5" customHeight="1" x14ac:dyDescent="0.2">
      <c r="A59" s="63">
        <v>2014</v>
      </c>
      <c r="B59" s="62">
        <v>800.35754214885026</v>
      </c>
      <c r="C59" s="61">
        <v>10961.3</v>
      </c>
      <c r="D59" s="54">
        <f>C59*P$64/P59</f>
        <v>11837.390941181357</v>
      </c>
      <c r="E59" s="60">
        <v>2941.953</v>
      </c>
      <c r="F59" s="59">
        <v>141528</v>
      </c>
      <c r="G59" s="53">
        <f>F59*P$64/P59</f>
        <v>152839.74210390329</v>
      </c>
      <c r="H59" s="58">
        <f>(B59*1000000)/F59</f>
        <v>5655.1180130352313</v>
      </c>
      <c r="I59" s="57">
        <f>B59*1000000/G59</f>
        <v>5236.5800356084892</v>
      </c>
      <c r="J59" s="56">
        <f>B59*1000/E59</f>
        <v>272.04973775884599</v>
      </c>
      <c r="K59" s="54">
        <f>C59*1000/E59</f>
        <v>3725.8582988919266</v>
      </c>
      <c r="L59" s="54">
        <f>D59*1000/E59</f>
        <v>4023.6505957713657</v>
      </c>
      <c r="M59" s="19"/>
      <c r="N59" s="15"/>
      <c r="P59" s="31">
        <v>236.73616666666666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</row>
    <row r="60" spans="1:252" s="16" customFormat="1" ht="10.5" customHeight="1" x14ac:dyDescent="0.2">
      <c r="A60" s="52">
        <v>2015</v>
      </c>
      <c r="B60" s="51">
        <v>803.99374557094427</v>
      </c>
      <c r="C60" s="50">
        <v>8956</v>
      </c>
      <c r="D60" s="49">
        <f>C60*P$64/P60</f>
        <v>9660.3558816456189</v>
      </c>
      <c r="E60" s="48">
        <v>2997.5949999999998</v>
      </c>
      <c r="F60" s="47">
        <v>148917.79999999999</v>
      </c>
      <c r="G60" s="46">
        <f>F60*P$64/P60</f>
        <v>160629.62763641422</v>
      </c>
      <c r="H60" s="45">
        <f>(B60*1000000)/F60</f>
        <v>5398.909637202164</v>
      </c>
      <c r="I60" s="55">
        <f>B60*1000000/G60</f>
        <v>5005.2643301320923</v>
      </c>
      <c r="J60" s="43">
        <f>B60*1000/E60</f>
        <v>268.21293255791539</v>
      </c>
      <c r="K60" s="42">
        <f>C60*1000/E60</f>
        <v>2987.7284956773683</v>
      </c>
      <c r="L60" s="42">
        <f>D60*1000/E60</f>
        <v>3222.7021601135639</v>
      </c>
      <c r="M60" s="19"/>
      <c r="N60" s="15"/>
      <c r="P60" s="31">
        <v>237.01700000000002</v>
      </c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</row>
    <row r="61" spans="1:252" s="16" customFormat="1" ht="10.5" customHeight="1" x14ac:dyDescent="0.2">
      <c r="A61" s="41">
        <v>2016</v>
      </c>
      <c r="B61" s="40">
        <v>814.61086848363743</v>
      </c>
      <c r="C61" s="39">
        <v>8448.1</v>
      </c>
      <c r="D61" s="54">
        <f>C61*P$64/P61</f>
        <v>8998.9818043627893</v>
      </c>
      <c r="E61" s="38">
        <v>3054.9920000000002</v>
      </c>
      <c r="F61" s="37">
        <v>157442.70000000001</v>
      </c>
      <c r="G61" s="53">
        <f>F61*P$64/P61</f>
        <v>167709.1881641729</v>
      </c>
      <c r="H61" s="35">
        <f>(B61*1000000)/F61</f>
        <v>5174.0148541890949</v>
      </c>
      <c r="I61" s="34">
        <f>B61*1000000/G61</f>
        <v>4857.2822837005406</v>
      </c>
      <c r="J61" s="33">
        <f>B61*1000/E61</f>
        <v>266.64910038508691</v>
      </c>
      <c r="K61" s="32">
        <f>C61*1000/E61</f>
        <v>2765.3427570350427</v>
      </c>
      <c r="L61" s="32">
        <f>D61*1000/E61</f>
        <v>2945.6646054597813</v>
      </c>
      <c r="M61" s="19"/>
      <c r="N61" s="15"/>
      <c r="P61" s="31">
        <v>240.00716666666662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</row>
    <row r="62" spans="1:252" s="16" customFormat="1" ht="10.5" customHeight="1" x14ac:dyDescent="0.2">
      <c r="A62" s="52">
        <v>2017</v>
      </c>
      <c r="B62" s="51">
        <v>830.5204105760547</v>
      </c>
      <c r="C62" s="50">
        <v>9275.9</v>
      </c>
      <c r="D62" s="49">
        <f>C62*P$64/P62</f>
        <v>9674.663039531657</v>
      </c>
      <c r="E62" s="48">
        <v>3113.9920000000002</v>
      </c>
      <c r="F62" s="47">
        <v>167613.4</v>
      </c>
      <c r="G62" s="46">
        <f>F62*P$64/P62</f>
        <v>174818.95728826695</v>
      </c>
      <c r="H62" s="45">
        <f>(B62*1000000)/F62</f>
        <v>4954.976216555805</v>
      </c>
      <c r="I62" s="44">
        <f>B62*1000000/G62</f>
        <v>4750.745705493322</v>
      </c>
      <c r="J62" s="43">
        <f>B62*1000/E62</f>
        <v>266.70601933982317</v>
      </c>
      <c r="K62" s="42">
        <f>C62*1000/E62</f>
        <v>2978.7809345688747</v>
      </c>
      <c r="L62" s="42">
        <f>D62*1000/E62</f>
        <v>3106.8361895379489</v>
      </c>
      <c r="M62" s="19"/>
      <c r="N62" s="15"/>
      <c r="P62" s="31">
        <v>245.12</v>
      </c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</row>
    <row r="63" spans="1:252" s="16" customFormat="1" ht="10.5" customHeight="1" x14ac:dyDescent="0.2">
      <c r="A63" s="41">
        <v>2018</v>
      </c>
      <c r="B63" s="40">
        <v>837.3422224608953</v>
      </c>
      <c r="C63" s="39">
        <v>10284.9</v>
      </c>
      <c r="D63" s="32">
        <f>C63*P$64/P63</f>
        <v>10471.280457135803</v>
      </c>
      <c r="E63" s="38">
        <v>3166.6619999999998</v>
      </c>
      <c r="F63" s="37">
        <v>181622.7</v>
      </c>
      <c r="G63" s="36">
        <f>F63*P$64/P63</f>
        <v>184914.02240976953</v>
      </c>
      <c r="H63" s="35">
        <f>(B63*1000000)/F63</f>
        <v>4610.3390295425361</v>
      </c>
      <c r="I63" s="34">
        <f>B63*1000000/G63</f>
        <v>4528.278664585775</v>
      </c>
      <c r="J63" s="33">
        <f>B63*1000/E63</f>
        <v>264.42424940233451</v>
      </c>
      <c r="K63" s="32">
        <f>C63*1000/E63</f>
        <v>3247.8679442264443</v>
      </c>
      <c r="L63" s="32">
        <f>D63*1000/E63</f>
        <v>3306.7250174271212</v>
      </c>
      <c r="M63" s="19"/>
      <c r="N63" s="15"/>
      <c r="P63" s="31">
        <v>251.107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</row>
    <row r="64" spans="1:252" s="16" customFormat="1" ht="10.5" customHeight="1" thickBot="1" x14ac:dyDescent="0.25">
      <c r="A64" s="30">
        <v>2019</v>
      </c>
      <c r="B64" s="29">
        <v>858.65487065314915</v>
      </c>
      <c r="C64" s="28">
        <v>10546.678815772959</v>
      </c>
      <c r="D64" s="21">
        <f>C64*P$64/P64</f>
        <v>10546.678815772959</v>
      </c>
      <c r="E64" s="27">
        <v>3220.2719999999999</v>
      </c>
      <c r="F64" s="26">
        <v>192519.2</v>
      </c>
      <c r="G64" s="25">
        <f>F64*P$64/P64</f>
        <v>192519.2</v>
      </c>
      <c r="H64" s="24">
        <f>(B64*1000000)/F64</f>
        <v>4460.0999310881671</v>
      </c>
      <c r="I64" s="23">
        <f>B64*1000000/G64</f>
        <v>4460.0999310881671</v>
      </c>
      <c r="J64" s="22">
        <f>B64*1000/E64</f>
        <v>266.64047964058597</v>
      </c>
      <c r="K64" s="21">
        <f>C64*1000/E64</f>
        <v>3275.0894383371833</v>
      </c>
      <c r="L64" s="20">
        <f>D64*1000/E64</f>
        <v>3275.0894383371833</v>
      </c>
      <c r="M64" s="19"/>
      <c r="N64" s="15"/>
      <c r="P64" s="18">
        <v>255.6575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</row>
    <row r="65" spans="1:253" ht="7.5" customHeight="1" x14ac:dyDescent="0.2">
      <c r="N65" s="15"/>
    </row>
    <row r="66" spans="1:253" ht="11.25" customHeight="1" x14ac:dyDescent="0.2">
      <c r="A66" s="6" t="s">
        <v>5</v>
      </c>
      <c r="B66" s="13" t="s">
        <v>4</v>
      </c>
      <c r="C66" s="13"/>
      <c r="D66" s="11"/>
      <c r="Q66" s="2"/>
      <c r="IM66" s="1"/>
      <c r="IN66" s="1"/>
      <c r="IO66" s="1"/>
      <c r="IP66" s="1"/>
      <c r="IQ66" s="1"/>
      <c r="IR66" s="1"/>
      <c r="IS66" s="1"/>
    </row>
    <row r="67" spans="1:253" ht="11.25" customHeight="1" x14ac:dyDescent="0.2">
      <c r="A67" s="1"/>
      <c r="B67" s="13" t="s">
        <v>3</v>
      </c>
      <c r="C67" s="13"/>
      <c r="D67" s="13"/>
      <c r="E67" s="13"/>
      <c r="F67" s="9" t="s">
        <v>2</v>
      </c>
      <c r="G67" s="12"/>
      <c r="M67" s="14"/>
      <c r="Q67" s="2"/>
      <c r="IM67" s="1"/>
      <c r="IN67" s="1"/>
      <c r="IO67" s="1"/>
      <c r="IP67" s="1"/>
      <c r="IQ67" s="1"/>
      <c r="IR67" s="1"/>
      <c r="IS67" s="1"/>
    </row>
    <row r="68" spans="1:253" ht="11.25" customHeight="1" x14ac:dyDescent="0.2">
      <c r="A68" s="1"/>
      <c r="B68" s="13" t="s">
        <v>1</v>
      </c>
      <c r="C68" s="13"/>
      <c r="D68" s="12"/>
      <c r="E68" s="11"/>
      <c r="F68" s="8"/>
      <c r="G68" s="8"/>
      <c r="M68" s="4"/>
      <c r="N68" s="4"/>
      <c r="O68" s="4"/>
      <c r="P68" s="4"/>
      <c r="Q68" s="4"/>
      <c r="IM68" s="1"/>
      <c r="IN68" s="1"/>
      <c r="IO68" s="1"/>
      <c r="IP68" s="1"/>
      <c r="IQ68" s="1"/>
      <c r="IR68" s="1"/>
      <c r="IS68" s="1"/>
    </row>
    <row r="69" spans="1:253" ht="11.25" customHeight="1" x14ac:dyDescent="0.2">
      <c r="A69" s="1"/>
      <c r="B69" s="10" t="s">
        <v>0</v>
      </c>
      <c r="C69" s="9"/>
      <c r="D69" s="9"/>
      <c r="E69" s="9"/>
      <c r="F69" s="9"/>
      <c r="G69" s="9"/>
      <c r="H69" s="9"/>
      <c r="I69" s="8"/>
      <c r="J69" s="7"/>
      <c r="K69" s="7"/>
      <c r="P69" s="3"/>
      <c r="Q69" s="2"/>
      <c r="IS69" s="1"/>
    </row>
    <row r="70" spans="1:253" x14ac:dyDescent="0.2">
      <c r="A70" s="6"/>
      <c r="B70" s="6"/>
    </row>
    <row r="72" spans="1:253" x14ac:dyDescent="0.2">
      <c r="C72" s="5"/>
    </row>
    <row r="73" spans="1:253" x14ac:dyDescent="0.2">
      <c r="C73" s="5"/>
    </row>
    <row r="74" spans="1:253" x14ac:dyDescent="0.2">
      <c r="C74" s="5"/>
    </row>
    <row r="75" spans="1:253" x14ac:dyDescent="0.2">
      <c r="C75" s="5"/>
    </row>
    <row r="76" spans="1:253" x14ac:dyDescent="0.2">
      <c r="C76" s="5"/>
    </row>
    <row r="77" spans="1:253" x14ac:dyDescent="0.2">
      <c r="C77" s="5"/>
    </row>
    <row r="78" spans="1:253" x14ac:dyDescent="0.2">
      <c r="C78" s="5"/>
    </row>
    <row r="79" spans="1:253" x14ac:dyDescent="0.2">
      <c r="C79" s="5"/>
    </row>
    <row r="80" spans="1:253" x14ac:dyDescent="0.2">
      <c r="C80" s="5"/>
    </row>
    <row r="81" spans="3:3" x14ac:dyDescent="0.2">
      <c r="C81" s="5"/>
    </row>
    <row r="82" spans="3:3" x14ac:dyDescent="0.2">
      <c r="C82" s="5"/>
    </row>
    <row r="83" spans="3:3" x14ac:dyDescent="0.2">
      <c r="C83" s="5"/>
    </row>
    <row r="84" spans="3:3" x14ac:dyDescent="0.2">
      <c r="C84" s="5"/>
    </row>
    <row r="85" spans="3:3" x14ac:dyDescent="0.2">
      <c r="C85" s="5"/>
    </row>
  </sheetData>
  <mergeCells count="9">
    <mergeCell ref="K3:L3"/>
    <mergeCell ref="B67:E67"/>
    <mergeCell ref="B66:C66"/>
    <mergeCell ref="B69:H69"/>
    <mergeCell ref="B68:D68"/>
    <mergeCell ref="C3:D3"/>
    <mergeCell ref="F3:G3"/>
    <mergeCell ref="H3:I3"/>
    <mergeCell ref="F67:G67"/>
  </mergeCells>
  <hyperlinks>
    <hyperlink ref="B67:F67" r:id="rId1" display="1 - U.S. Bureau of Economic Analysis" xr:uid="{65EABC2E-3760-49A4-9438-EA8A9D0957D2}"/>
    <hyperlink ref="B67:E67" r:id="rId2" display="2 - Utah - Governor's Office of Management and Budget" xr:uid="{15BD7491-A575-41C0-95A2-6530B0D55343}"/>
    <hyperlink ref="B66:C66" r:id="rId3" display="1 - EIA, State Energy Profiles" xr:uid="{9D08DE8D-1819-495A-8FDF-F18BA4F7223A}"/>
    <hyperlink ref="B68:C68" r:id="rId4" display="3 - U.S. Bureau of Economic Analysis" xr:uid="{244B7457-41A4-48A3-925F-052A350C18E6}"/>
    <hyperlink ref="B69:H69" r:id="rId5" display="4 - U.S. Department of Labor, Bureau of Labor Statistics, Series ID: CUUR0000SA0" xr:uid="{AA36B394-244B-42EF-BFA7-8FD685C9F214}"/>
    <hyperlink ref="F67" r:id="rId6" xr:uid="{7D31C3AA-D296-4638-A349-AFE9441068F8}"/>
  </hyperlinks>
  <printOptions horizontalCentered="1"/>
  <pageMargins left="0.25" right="0.25" top="0.25" bottom="0" header="0.5" footer="0.5"/>
  <pageSetup scale="78" orientation="landscape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1.1</vt:lpstr>
      <vt:lpstr>'T 1.1'!Print_Area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2021-03-23T18:39:30Z</dcterms:created>
  <dcterms:modified xsi:type="dcterms:W3CDTF">2021-03-23T18:41:02Z</dcterms:modified>
</cp:coreProperties>
</file>