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6D0F452C-6F67-4A2C-9D2D-EC810A9270EA}" xr6:coauthVersionLast="46" xr6:coauthVersionMax="46" xr10:uidLastSave="{00000000-0000-0000-0000-000000000000}"/>
  <bookViews>
    <workbookView xWindow="-28920" yWindow="-75" windowWidth="29040" windowHeight="15840" xr2:uid="{E5AA436F-370D-415D-A4B0-1EB0A0AA3868}"/>
  </bookViews>
  <sheets>
    <sheet name="T 4.5 &amp; F 4.5" sheetId="1" r:id="rId1"/>
  </sheets>
  <definedNames>
    <definedName name="_xlnm.Print_Area" localSheetId="0">'T 4.5 &amp; F 4.5'!$A$1:$Z$36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P20" i="1"/>
  <c r="P21" i="1"/>
  <c r="P22" i="1"/>
  <c r="P23" i="1"/>
  <c r="P24" i="1"/>
  <c r="P25" i="1"/>
  <c r="P26" i="1"/>
  <c r="P27" i="1"/>
  <c r="P28" i="1"/>
  <c r="P2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I46" i="1"/>
  <c r="I47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<sst xmlns="http://schemas.openxmlformats.org/spreadsheetml/2006/main" count="56" uniqueCount="28">
  <si>
    <t>Other</t>
  </si>
  <si>
    <t>Summit</t>
  </si>
  <si>
    <t>Grand</t>
  </si>
  <si>
    <t>Emery</t>
  </si>
  <si>
    <t>San Juan</t>
  </si>
  <si>
    <t>Carbon</t>
  </si>
  <si>
    <t>Duchesne</t>
  </si>
  <si>
    <t>Uintah</t>
  </si>
  <si>
    <t>County</t>
  </si>
  <si>
    <t>Data for graph</t>
  </si>
  <si>
    <t>Data are a snapshot in time and may not match more up-to-date totals.</t>
  </si>
  <si>
    <t>Note:</t>
  </si>
  <si>
    <t>Annual production data</t>
  </si>
  <si>
    <t xml:space="preserve">Utah Division of Oil, Gas and Mining - </t>
  </si>
  <si>
    <t>Source:</t>
  </si>
  <si>
    <t>State Total</t>
  </si>
  <si>
    <t>--</t>
  </si>
  <si>
    <t>Washington</t>
  </si>
  <si>
    <t>Rich</t>
  </si>
  <si>
    <t>Garfield</t>
  </si>
  <si>
    <t>Sanpete</t>
  </si>
  <si>
    <t>Daggett</t>
  </si>
  <si>
    <t>Cumulative Production Through 2020</t>
  </si>
  <si>
    <t>Percent Change             2019-2020</t>
  </si>
  <si>
    <t>2020                 Rank</t>
  </si>
  <si>
    <t>Thousand Cubic Feet</t>
  </si>
  <si>
    <t>Natural Gas Gross Production in Utah by County, 1993-2020</t>
  </si>
  <si>
    <t>Table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</si>
</sst>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2" fillId="2" borderId="9" xfId="0" applyNumberFormat="1" applyFont="1" applyFill="1" applyBorder="1" applyAlignment="1">
      <alignment horizontal="right" vertical="center"/>
    </xf>
    <xf numFmtId="164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/>
    </xf>
    <xf numFmtId="164" fontId="2" fillId="4" borderId="10" xfId="0" quotePrefix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1" xfId="0" quotePrefix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right" vertical="center"/>
    </xf>
    <xf numFmtId="164" fontId="2" fillId="2" borderId="14" xfId="0" quotePrefix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quotePrefix="1" applyFont="1" applyFill="1" applyAlignment="1">
      <alignment horizontal="center" vertical="center"/>
    </xf>
    <xf numFmtId="3" fontId="2" fillId="3" borderId="14" xfId="0" applyNumberFormat="1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2" borderId="1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6" fillId="5" borderId="9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4.5 - Natural Gas Gross Production in Utah by County, 2020</a:t>
            </a:r>
          </a:p>
        </c:rich>
      </c:tx>
      <c:layout>
        <c:manualLayout>
          <c:xMode val="edge"/>
          <c:yMode val="edge"/>
          <c:x val="9.1650148521853936E-2"/>
          <c:y val="5.4025070866141729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63094372239616"/>
          <c:y val="0.34352503937007872"/>
          <c:w val="0.61957296571893095"/>
          <c:h val="0.5772250708661417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86-4277-ACDB-0D935C1C41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86-4277-ACDB-0D935C1C41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86-4277-ACDB-0D935C1C41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86-4277-ACDB-0D935C1C41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86-4277-ACDB-0D935C1C41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986-4277-ACDB-0D935C1C41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986-4277-ACDB-0D935C1C41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986-4277-ACDB-0D935C1C4159}"/>
              </c:ext>
            </c:extLst>
          </c:dPt>
          <c:dLbls>
            <c:dLbl>
              <c:idx val="0"/>
              <c:layout>
                <c:manualLayout>
                  <c:x val="8.9956153387814208E-2"/>
                  <c:y val="-6.4191929133858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86-4277-ACDB-0D935C1C4159}"/>
                </c:ext>
              </c:extLst>
            </c:dLbl>
            <c:dLbl>
              <c:idx val="1"/>
              <c:layout>
                <c:manualLayout>
                  <c:x val="-7.5934805621723903E-2"/>
                  <c:y val="1.70446194225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6-4277-ACDB-0D935C1C4159}"/>
                </c:ext>
              </c:extLst>
            </c:dLbl>
            <c:dLbl>
              <c:idx val="2"/>
              <c:layout>
                <c:manualLayout>
                  <c:x val="-0.12713216559816237"/>
                  <c:y val="-7.20813648293963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6-4277-ACDB-0D935C1C4159}"/>
                </c:ext>
              </c:extLst>
            </c:dLbl>
            <c:dLbl>
              <c:idx val="3"/>
              <c:layout>
                <c:manualLayout>
                  <c:x val="-9.093531212392203E-2"/>
                  <c:y val="-9.7084317585301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6-4277-ACDB-0D935C1C4159}"/>
                </c:ext>
              </c:extLst>
            </c:dLbl>
            <c:dLbl>
              <c:idx val="4"/>
              <c:layout>
                <c:manualLayout>
                  <c:x val="-3.0987130326181347E-2"/>
                  <c:y val="-0.11049015748031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6-4277-ACDB-0D935C1C4159}"/>
                </c:ext>
              </c:extLst>
            </c:dLbl>
            <c:dLbl>
              <c:idx val="5"/>
              <c:layout>
                <c:manualLayout>
                  <c:x val="9.8695469757730091E-3"/>
                  <c:y val="-0.10469356955380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6-4277-ACDB-0D935C1C4159}"/>
                </c:ext>
              </c:extLst>
            </c:dLbl>
            <c:dLbl>
              <c:idx val="6"/>
              <c:layout>
                <c:manualLayout>
                  <c:x val="8.963834339984611E-2"/>
                  <c:y val="-0.10401864566929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86-4277-ACDB-0D935C1C4159}"/>
                </c:ext>
              </c:extLst>
            </c:dLbl>
            <c:dLbl>
              <c:idx val="7"/>
              <c:layout>
                <c:manualLayout>
                  <c:x val="0.16627370373883987"/>
                  <c:y val="-5.356850393700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86-4277-ACDB-0D935C1C41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4.5 &amp; F 4.5'!$H$46:$H$53</c:f>
              <c:strCache>
                <c:ptCount val="8"/>
                <c:pt idx="0">
                  <c:v>Uintah</c:v>
                </c:pt>
                <c:pt idx="1">
                  <c:v>Duchesne</c:v>
                </c:pt>
                <c:pt idx="2">
                  <c:v>Carbon</c:v>
                </c:pt>
                <c:pt idx="3">
                  <c:v>San Juan</c:v>
                </c:pt>
                <c:pt idx="4">
                  <c:v>Emery</c:v>
                </c:pt>
                <c:pt idx="5">
                  <c:v>Grand</c:v>
                </c:pt>
                <c:pt idx="6">
                  <c:v>Summit</c:v>
                </c:pt>
                <c:pt idx="7">
                  <c:v>Other</c:v>
                </c:pt>
              </c:strCache>
            </c:strRef>
          </c:cat>
          <c:val>
            <c:numRef>
              <c:f>'T 4.5 &amp; F 4.5'!$I$46:$I$53</c:f>
              <c:numCache>
                <c:formatCode>#,##0</c:formatCode>
                <c:ptCount val="8"/>
                <c:pt idx="0">
                  <c:v>147343176</c:v>
                </c:pt>
                <c:pt idx="1">
                  <c:v>39742360</c:v>
                </c:pt>
                <c:pt idx="2">
                  <c:v>35446094</c:v>
                </c:pt>
                <c:pt idx="3">
                  <c:v>8579801</c:v>
                </c:pt>
                <c:pt idx="4">
                  <c:v>5970490</c:v>
                </c:pt>
                <c:pt idx="5">
                  <c:v>2400019</c:v>
                </c:pt>
                <c:pt idx="6">
                  <c:v>868890</c:v>
                </c:pt>
                <c:pt idx="7">
                  <c:v>1494852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6-4277-ACDB-0D935C1C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203200</xdr:colOff>
      <xdr:row>4</xdr:row>
      <xdr:rowOff>0</xdr:rowOff>
    </xdr:from>
    <xdr:to>
      <xdr:col>25</xdr:col>
      <xdr:colOff>400050</xdr:colOff>
      <xdr:row>29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A7942-0993-4E7A-8974-F19FE8B36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ilgas.ogm.utah.gov/Statistics/PROD_Gas_county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5605-2285-4F1F-9196-2692072A678F}">
  <dimension ref="A1:AD53"/>
  <sheetViews>
    <sheetView showGridLines="0" tabSelected="1" zoomScaleNormal="100" workbookViewId="0">
      <selection activeCell="M38" sqref="M38"/>
    </sheetView>
  </sheetViews>
  <sheetFormatPr defaultRowHeight="12.75" x14ac:dyDescent="0.2"/>
  <cols>
    <col min="1" max="1" width="10.28515625" style="1" customWidth="1"/>
    <col min="2" max="9" width="9.85546875" style="1" customWidth="1"/>
    <col min="10" max="15" width="9.5703125" style="1" customWidth="1"/>
    <col min="16" max="16" width="9.5703125" style="1" bestFit="1" customWidth="1"/>
    <col min="17" max="17" width="11.7109375" style="1" bestFit="1" customWidth="1"/>
    <col min="18" max="19" width="9.5703125" style="1" customWidth="1"/>
    <col min="20" max="25" width="9.5703125" style="1" bestFit="1" customWidth="1"/>
    <col min="26" max="26" width="9.5703125" style="1" customWidth="1"/>
    <col min="27" max="28" width="9.5703125" style="1" bestFit="1" customWidth="1"/>
    <col min="29" max="30" width="9.5703125" style="1" customWidth="1"/>
    <col min="31" max="16384" width="9.140625" style="1"/>
  </cols>
  <sheetData>
    <row r="1" spans="1:17" ht="15.75" x14ac:dyDescent="0.2">
      <c r="A1" s="55" t="s">
        <v>27</v>
      </c>
      <c r="B1" s="54" t="s">
        <v>26</v>
      </c>
    </row>
    <row r="2" spans="1:17" x14ac:dyDescent="0.2">
      <c r="A2" s="53"/>
      <c r="B2" s="53" t="s">
        <v>25</v>
      </c>
    </row>
    <row r="3" spans="1:17" ht="7.5" customHeight="1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7" ht="24.75" thickBot="1" x14ac:dyDescent="0.25">
      <c r="A4" s="50" t="s">
        <v>24</v>
      </c>
      <c r="B4" s="49" t="s">
        <v>8</v>
      </c>
      <c r="C4" s="51">
        <v>1993</v>
      </c>
      <c r="D4" s="51">
        <v>1994</v>
      </c>
      <c r="E4" s="51">
        <v>1995</v>
      </c>
      <c r="F4" s="51">
        <v>1996</v>
      </c>
      <c r="G4" s="51">
        <v>1997</v>
      </c>
      <c r="H4" s="48">
        <v>1998</v>
      </c>
      <c r="I4" s="48">
        <v>1999</v>
      </c>
      <c r="J4" s="48">
        <v>2000</v>
      </c>
      <c r="K4" s="48">
        <v>2001</v>
      </c>
      <c r="L4" s="48">
        <v>2002</v>
      </c>
      <c r="M4" s="48">
        <v>2003</v>
      </c>
      <c r="N4" s="48">
        <v>2004</v>
      </c>
      <c r="O4" s="48">
        <v>2005</v>
      </c>
      <c r="P4" s="48">
        <v>2006</v>
      </c>
      <c r="Q4" s="48">
        <v>2007</v>
      </c>
    </row>
    <row r="5" spans="1:17" ht="11.25" customHeight="1" x14ac:dyDescent="0.2">
      <c r="A5" s="43">
        <v>1</v>
      </c>
      <c r="B5" s="34" t="s">
        <v>7</v>
      </c>
      <c r="C5" s="42">
        <v>73518068</v>
      </c>
      <c r="D5" s="42">
        <v>67275895</v>
      </c>
      <c r="E5" s="42">
        <v>57143899</v>
      </c>
      <c r="F5" s="42">
        <v>60051360</v>
      </c>
      <c r="G5" s="42">
        <v>60599426</v>
      </c>
      <c r="H5" s="42">
        <v>70603801</v>
      </c>
      <c r="I5" s="42">
        <v>72190796</v>
      </c>
      <c r="J5" s="42">
        <v>83100123</v>
      </c>
      <c r="K5" s="42">
        <v>93909022</v>
      </c>
      <c r="L5" s="42">
        <v>104385530</v>
      </c>
      <c r="M5" s="42">
        <v>111242144</v>
      </c>
      <c r="N5" s="42">
        <v>132658918</v>
      </c>
      <c r="O5" s="42">
        <v>164066014</v>
      </c>
      <c r="P5" s="42">
        <v>203511259</v>
      </c>
      <c r="Q5" s="42">
        <v>218561199</v>
      </c>
    </row>
    <row r="6" spans="1:17" ht="11.25" customHeight="1" x14ac:dyDescent="0.2">
      <c r="A6" s="40">
        <v>2</v>
      </c>
      <c r="B6" s="46" t="s">
        <v>6</v>
      </c>
      <c r="C6" s="45">
        <v>17640155</v>
      </c>
      <c r="D6" s="45">
        <v>16750850</v>
      </c>
      <c r="E6" s="45">
        <v>17582965</v>
      </c>
      <c r="F6" s="45">
        <v>19332426</v>
      </c>
      <c r="G6" s="45">
        <v>20631221</v>
      </c>
      <c r="H6" s="45">
        <v>19204848</v>
      </c>
      <c r="I6" s="45">
        <v>15352521</v>
      </c>
      <c r="J6" s="45">
        <v>13934444</v>
      </c>
      <c r="K6" s="45">
        <v>13933698</v>
      </c>
      <c r="L6" s="45">
        <v>12476159</v>
      </c>
      <c r="M6" s="45">
        <v>11954655</v>
      </c>
      <c r="N6" s="45">
        <v>14642364</v>
      </c>
      <c r="O6" s="45">
        <v>20072793</v>
      </c>
      <c r="P6" s="45">
        <v>22530227</v>
      </c>
      <c r="Q6" s="45">
        <v>25334571</v>
      </c>
    </row>
    <row r="7" spans="1:17" ht="11.25" customHeight="1" x14ac:dyDescent="0.2">
      <c r="A7" s="43">
        <v>3</v>
      </c>
      <c r="B7" s="11" t="s">
        <v>5</v>
      </c>
      <c r="C7" s="44">
        <v>1067921</v>
      </c>
      <c r="D7" s="44">
        <v>4932277</v>
      </c>
      <c r="E7" s="44">
        <v>12379993</v>
      </c>
      <c r="F7" s="44">
        <v>17124314</v>
      </c>
      <c r="G7" s="44">
        <v>22760216</v>
      </c>
      <c r="H7" s="44">
        <v>31903361</v>
      </c>
      <c r="I7" s="44">
        <v>50175216</v>
      </c>
      <c r="J7" s="44">
        <v>72586085</v>
      </c>
      <c r="K7" s="44">
        <v>86532946</v>
      </c>
      <c r="L7" s="44">
        <v>90700883</v>
      </c>
      <c r="M7" s="44">
        <v>85179739</v>
      </c>
      <c r="N7" s="44">
        <v>79239057</v>
      </c>
      <c r="O7" s="44">
        <v>74823151</v>
      </c>
      <c r="P7" s="44">
        <v>82384767</v>
      </c>
      <c r="Q7" s="44">
        <v>93815532</v>
      </c>
    </row>
    <row r="8" spans="1:17" ht="11.25" customHeight="1" x14ac:dyDescent="0.2">
      <c r="A8" s="40">
        <v>4</v>
      </c>
      <c r="B8" s="39" t="s">
        <v>4</v>
      </c>
      <c r="C8" s="38">
        <v>19508219</v>
      </c>
      <c r="D8" s="38">
        <v>22493251</v>
      </c>
      <c r="E8" s="38">
        <v>24088983</v>
      </c>
      <c r="F8" s="38">
        <v>25363081</v>
      </c>
      <c r="G8" s="38">
        <v>23834821</v>
      </c>
      <c r="H8" s="38">
        <v>24995874</v>
      </c>
      <c r="I8" s="38">
        <v>24789152</v>
      </c>
      <c r="J8" s="38">
        <v>23965074</v>
      </c>
      <c r="K8" s="38">
        <v>24150727</v>
      </c>
      <c r="L8" s="38">
        <v>21395561</v>
      </c>
      <c r="M8" s="38">
        <v>20637369</v>
      </c>
      <c r="N8" s="38">
        <v>17386157</v>
      </c>
      <c r="O8" s="38">
        <v>13425652</v>
      </c>
      <c r="P8" s="38">
        <v>12452938</v>
      </c>
      <c r="Q8" s="38">
        <v>12572548</v>
      </c>
    </row>
    <row r="9" spans="1:17" ht="11.25" customHeight="1" x14ac:dyDescent="0.2">
      <c r="A9" s="43">
        <v>5</v>
      </c>
      <c r="B9" s="34" t="s">
        <v>3</v>
      </c>
      <c r="C9" s="42">
        <v>1210380</v>
      </c>
      <c r="D9" s="42">
        <v>873199</v>
      </c>
      <c r="E9" s="42">
        <v>703166</v>
      </c>
      <c r="F9" s="42">
        <v>778051</v>
      </c>
      <c r="G9" s="42">
        <v>926911</v>
      </c>
      <c r="H9" s="42">
        <v>1344955</v>
      </c>
      <c r="I9" s="42">
        <v>2317451</v>
      </c>
      <c r="J9" s="42">
        <v>4042810</v>
      </c>
      <c r="K9" s="42">
        <v>7718744</v>
      </c>
      <c r="L9" s="42">
        <v>13901569</v>
      </c>
      <c r="M9" s="42">
        <v>17213152</v>
      </c>
      <c r="N9" s="42">
        <v>17443464</v>
      </c>
      <c r="O9" s="42">
        <v>16608650</v>
      </c>
      <c r="P9" s="42">
        <v>16212835</v>
      </c>
      <c r="Q9" s="42">
        <v>16947882</v>
      </c>
    </row>
    <row r="10" spans="1:17" ht="11.25" customHeight="1" x14ac:dyDescent="0.2">
      <c r="A10" s="40">
        <v>6</v>
      </c>
      <c r="B10" s="39" t="s">
        <v>2</v>
      </c>
      <c r="C10" s="38">
        <v>8249625</v>
      </c>
      <c r="D10" s="38">
        <v>8523892</v>
      </c>
      <c r="E10" s="38">
        <v>6404169</v>
      </c>
      <c r="F10" s="38">
        <v>7077875</v>
      </c>
      <c r="G10" s="38">
        <v>7321799</v>
      </c>
      <c r="H10" s="38">
        <v>6397327</v>
      </c>
      <c r="I10" s="38">
        <v>6305630</v>
      </c>
      <c r="J10" s="38">
        <v>5287347</v>
      </c>
      <c r="K10" s="38">
        <v>5600641</v>
      </c>
      <c r="L10" s="38">
        <v>5538288</v>
      </c>
      <c r="M10" s="38">
        <v>5623912</v>
      </c>
      <c r="N10" s="38">
        <v>7225855</v>
      </c>
      <c r="O10" s="38">
        <v>6581997</v>
      </c>
      <c r="P10" s="38">
        <v>6857367</v>
      </c>
      <c r="Q10" s="38">
        <v>6547472</v>
      </c>
    </row>
    <row r="11" spans="1:17" ht="11.25" customHeight="1" x14ac:dyDescent="0.2">
      <c r="A11" s="43">
        <v>7</v>
      </c>
      <c r="B11" s="34" t="s">
        <v>1</v>
      </c>
      <c r="C11" s="42">
        <v>215551149</v>
      </c>
      <c r="D11" s="42">
        <v>225435809</v>
      </c>
      <c r="E11" s="42">
        <v>189373184</v>
      </c>
      <c r="F11" s="42">
        <v>149296517</v>
      </c>
      <c r="G11" s="42">
        <v>134841492</v>
      </c>
      <c r="H11" s="42">
        <v>141757578</v>
      </c>
      <c r="I11" s="42">
        <v>104948668</v>
      </c>
      <c r="J11" s="42">
        <v>76290493</v>
      </c>
      <c r="K11" s="42">
        <v>67952108</v>
      </c>
      <c r="L11" s="42">
        <v>43374899</v>
      </c>
      <c r="M11" s="42">
        <v>33943295</v>
      </c>
      <c r="N11" s="42">
        <v>23769095</v>
      </c>
      <c r="O11" s="42">
        <v>16526002</v>
      </c>
      <c r="P11" s="42">
        <v>11211675</v>
      </c>
      <c r="Q11" s="42">
        <v>11189237</v>
      </c>
    </row>
    <row r="12" spans="1:17" ht="11.25" customHeight="1" x14ac:dyDescent="0.2">
      <c r="A12" s="40">
        <v>8</v>
      </c>
      <c r="B12" s="39" t="s">
        <v>21</v>
      </c>
      <c r="C12" s="38">
        <v>1530491</v>
      </c>
      <c r="D12" s="38">
        <v>1854631</v>
      </c>
      <c r="E12" s="38">
        <v>1018292</v>
      </c>
      <c r="F12" s="38">
        <v>1415327</v>
      </c>
      <c r="G12" s="38">
        <v>1637463</v>
      </c>
      <c r="H12" s="38">
        <v>1293202</v>
      </c>
      <c r="I12" s="38">
        <v>1405755</v>
      </c>
      <c r="J12" s="38">
        <v>1955920</v>
      </c>
      <c r="K12" s="38">
        <v>1159278</v>
      </c>
      <c r="L12" s="38">
        <v>1250965</v>
      </c>
      <c r="M12" s="38">
        <v>1340657</v>
      </c>
      <c r="N12" s="38">
        <v>1434913</v>
      </c>
      <c r="O12" s="38">
        <v>1377766</v>
      </c>
      <c r="P12" s="38">
        <v>1168574</v>
      </c>
      <c r="Q12" s="38">
        <v>539401</v>
      </c>
    </row>
    <row r="13" spans="1:17" ht="11.25" customHeight="1" x14ac:dyDescent="0.2">
      <c r="A13" s="35">
        <v>9</v>
      </c>
      <c r="B13" s="34" t="s">
        <v>20</v>
      </c>
      <c r="C13" s="42">
        <v>0</v>
      </c>
      <c r="D13" s="42">
        <v>0</v>
      </c>
      <c r="E13" s="42">
        <v>0</v>
      </c>
      <c r="F13" s="42">
        <v>0</v>
      </c>
      <c r="G13" s="42">
        <v>425</v>
      </c>
      <c r="H13" s="42">
        <v>0</v>
      </c>
      <c r="I13" s="42">
        <v>0</v>
      </c>
      <c r="J13" s="42">
        <v>0</v>
      </c>
      <c r="K13" s="42">
        <v>100</v>
      </c>
      <c r="L13" s="42">
        <v>0</v>
      </c>
      <c r="M13" s="42">
        <v>0</v>
      </c>
      <c r="N13" s="42">
        <v>9</v>
      </c>
      <c r="O13" s="42">
        <v>10</v>
      </c>
      <c r="P13" s="42">
        <v>3</v>
      </c>
      <c r="Q13" s="42">
        <v>1</v>
      </c>
    </row>
    <row r="14" spans="1:17" ht="11.25" customHeight="1" x14ac:dyDescent="0.2">
      <c r="A14" s="40">
        <v>10</v>
      </c>
      <c r="B14" s="39" t="s">
        <v>19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2300</v>
      </c>
      <c r="I14" s="38">
        <v>9123</v>
      </c>
      <c r="J14" s="38">
        <v>7650</v>
      </c>
      <c r="K14" s="38">
        <v>9125</v>
      </c>
      <c r="L14" s="38">
        <v>6050</v>
      </c>
      <c r="M14" s="38">
        <v>6125</v>
      </c>
      <c r="N14" s="38">
        <v>7600</v>
      </c>
      <c r="O14" s="38">
        <v>9125</v>
      </c>
      <c r="P14" s="38">
        <v>9125</v>
      </c>
      <c r="Q14" s="38">
        <v>9125</v>
      </c>
    </row>
    <row r="15" spans="1:17" ht="11.25" customHeight="1" x14ac:dyDescent="0.2">
      <c r="A15" s="35" t="s">
        <v>16</v>
      </c>
      <c r="B15" s="34" t="s">
        <v>18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</row>
    <row r="16" spans="1:17" ht="11.25" customHeight="1" thickBot="1" x14ac:dyDescent="0.25">
      <c r="A16" s="30" t="s">
        <v>16</v>
      </c>
      <c r="B16" s="29" t="s">
        <v>17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</row>
    <row r="17" spans="1:30" ht="11.25" customHeight="1" thickBot="1" x14ac:dyDescent="0.25">
      <c r="A17" s="25"/>
      <c r="B17" s="24" t="s">
        <v>15</v>
      </c>
      <c r="C17" s="23">
        <f>SUM(C5:C16)</f>
        <v>338276008</v>
      </c>
      <c r="D17" s="23">
        <f>SUM(D5:D16)</f>
        <v>348139804</v>
      </c>
      <c r="E17" s="23">
        <f>SUM(E5:E16)</f>
        <v>308694651</v>
      </c>
      <c r="F17" s="23">
        <f>SUM(F5:F16)</f>
        <v>280438951</v>
      </c>
      <c r="G17" s="23">
        <f>SUM(G5:G16)</f>
        <v>272553774</v>
      </c>
      <c r="H17" s="23">
        <f>SUM(H5:H16)</f>
        <v>297503246</v>
      </c>
      <c r="I17" s="23">
        <f>SUM(I5:I16)</f>
        <v>277494312</v>
      </c>
      <c r="J17" s="23">
        <f>SUM(J5:J16)</f>
        <v>281169946</v>
      </c>
      <c r="K17" s="23">
        <f>SUM(K5:K16)</f>
        <v>300966389</v>
      </c>
      <c r="L17" s="23">
        <f>SUM(L5:L16)</f>
        <v>293029904</v>
      </c>
      <c r="M17" s="23">
        <f>SUM(M5:M16)</f>
        <v>287141048</v>
      </c>
      <c r="N17" s="23">
        <f>SUM(N5:N16)</f>
        <v>293807432</v>
      </c>
      <c r="O17" s="23">
        <f>SUM(O5:O16)</f>
        <v>313491160</v>
      </c>
      <c r="P17" s="23">
        <f>SUM(P5:P16)</f>
        <v>356338770</v>
      </c>
      <c r="Q17" s="23">
        <f>SUM(Q5:Q16)</f>
        <v>385516968</v>
      </c>
    </row>
    <row r="18" spans="1:30" ht="13.5" thickBot="1" x14ac:dyDescent="0.25"/>
    <row r="19" spans="1:30" ht="36.75" thickBot="1" x14ac:dyDescent="0.25">
      <c r="A19" s="50" t="s">
        <v>24</v>
      </c>
      <c r="B19" s="49" t="s">
        <v>8</v>
      </c>
      <c r="C19" s="48">
        <v>2008</v>
      </c>
      <c r="D19" s="48">
        <v>2009</v>
      </c>
      <c r="E19" s="48">
        <v>2010</v>
      </c>
      <c r="F19" s="48">
        <v>2011</v>
      </c>
      <c r="G19" s="48">
        <v>2012</v>
      </c>
      <c r="H19" s="48">
        <v>2013</v>
      </c>
      <c r="I19" s="48">
        <v>2014</v>
      </c>
      <c r="J19" s="48">
        <v>2015</v>
      </c>
      <c r="K19" s="48">
        <v>2016</v>
      </c>
      <c r="L19" s="48">
        <v>2017</v>
      </c>
      <c r="M19" s="48">
        <v>2018</v>
      </c>
      <c r="N19" s="48">
        <v>2019</v>
      </c>
      <c r="O19" s="48">
        <v>2020</v>
      </c>
      <c r="P19" s="47" t="s">
        <v>23</v>
      </c>
      <c r="Q19" s="47" t="s">
        <v>22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11.25" customHeight="1" x14ac:dyDescent="0.2">
      <c r="A20" s="43">
        <v>1</v>
      </c>
      <c r="B20" s="34" t="s">
        <v>7</v>
      </c>
      <c r="C20" s="42">
        <v>273642626</v>
      </c>
      <c r="D20" s="42">
        <v>283400917</v>
      </c>
      <c r="E20" s="42">
        <v>283314145</v>
      </c>
      <c r="F20" s="42">
        <v>298582775</v>
      </c>
      <c r="G20" s="42">
        <v>328214209</v>
      </c>
      <c r="H20" s="42">
        <v>326120513</v>
      </c>
      <c r="I20" s="42">
        <v>309598050</v>
      </c>
      <c r="J20" s="42">
        <v>275631755</v>
      </c>
      <c r="K20" s="42">
        <v>246050467</v>
      </c>
      <c r="L20" s="42">
        <v>205419493</v>
      </c>
      <c r="M20" s="42">
        <v>187985145</v>
      </c>
      <c r="N20" s="42">
        <v>168439843</v>
      </c>
      <c r="O20" s="42">
        <v>147343176</v>
      </c>
      <c r="P20" s="41">
        <f>(O20-N20)/N20</f>
        <v>-0.12524748672438504</v>
      </c>
      <c r="Q20" s="31">
        <v>5726472080</v>
      </c>
    </row>
    <row r="21" spans="1:30" ht="11.25" customHeight="1" x14ac:dyDescent="0.2">
      <c r="A21" s="40">
        <v>2</v>
      </c>
      <c r="B21" s="46" t="s">
        <v>6</v>
      </c>
      <c r="C21" s="45">
        <v>26575078</v>
      </c>
      <c r="D21" s="45">
        <v>28875547</v>
      </c>
      <c r="E21" s="45">
        <v>35834914</v>
      </c>
      <c r="F21" s="45">
        <v>40279564</v>
      </c>
      <c r="G21" s="45">
        <v>41573622</v>
      </c>
      <c r="H21" s="45">
        <v>43945422</v>
      </c>
      <c r="I21" s="45">
        <v>49676702</v>
      </c>
      <c r="J21" s="45">
        <v>41754816</v>
      </c>
      <c r="K21" s="45">
        <v>35952110</v>
      </c>
      <c r="L21" s="45">
        <v>38971837</v>
      </c>
      <c r="M21" s="45">
        <v>42470419</v>
      </c>
      <c r="N21" s="45">
        <v>43537222</v>
      </c>
      <c r="O21" s="45">
        <v>39742360</v>
      </c>
      <c r="P21" s="37">
        <f>(O21-N21)/N21</f>
        <v>-8.7163622888019821E-2</v>
      </c>
      <c r="Q21" s="36">
        <v>1131081247</v>
      </c>
    </row>
    <row r="22" spans="1:30" ht="11.25" customHeight="1" x14ac:dyDescent="0.2">
      <c r="A22" s="43">
        <v>3</v>
      </c>
      <c r="B22" s="11" t="s">
        <v>5</v>
      </c>
      <c r="C22" s="44">
        <v>94546489</v>
      </c>
      <c r="D22" s="44">
        <v>96592822</v>
      </c>
      <c r="E22" s="44">
        <v>83619761</v>
      </c>
      <c r="F22" s="44">
        <v>90295281</v>
      </c>
      <c r="G22" s="44">
        <v>90976211</v>
      </c>
      <c r="H22" s="44">
        <v>71645926</v>
      </c>
      <c r="I22" s="44">
        <v>61210148</v>
      </c>
      <c r="J22" s="44">
        <v>69382875</v>
      </c>
      <c r="K22" s="44">
        <v>55684110</v>
      </c>
      <c r="L22" s="44">
        <v>46883601</v>
      </c>
      <c r="M22" s="44">
        <v>42229697</v>
      </c>
      <c r="N22" s="44">
        <v>38516144</v>
      </c>
      <c r="O22" s="44">
        <v>35446094</v>
      </c>
      <c r="P22" s="41">
        <f>(O22-N22)/N22</f>
        <v>-7.9708134853790136E-2</v>
      </c>
      <c r="Q22" s="31">
        <v>1762778637</v>
      </c>
      <c r="S22" s="19"/>
      <c r="T22" s="19"/>
    </row>
    <row r="23" spans="1:30" ht="11.25" customHeight="1" x14ac:dyDescent="0.2">
      <c r="A23" s="40">
        <v>4</v>
      </c>
      <c r="B23" s="39" t="s">
        <v>4</v>
      </c>
      <c r="C23" s="38">
        <v>13377282</v>
      </c>
      <c r="D23" s="38">
        <v>10268266</v>
      </c>
      <c r="E23" s="38">
        <v>9656026</v>
      </c>
      <c r="F23" s="38">
        <v>9382308</v>
      </c>
      <c r="G23" s="38">
        <v>9279194</v>
      </c>
      <c r="H23" s="38">
        <v>9813273</v>
      </c>
      <c r="I23" s="38">
        <v>10588556</v>
      </c>
      <c r="J23" s="38">
        <v>11511312</v>
      </c>
      <c r="K23" s="38">
        <v>10157132</v>
      </c>
      <c r="L23" s="38">
        <v>8876914</v>
      </c>
      <c r="M23" s="38">
        <v>9647060</v>
      </c>
      <c r="N23" s="38">
        <v>9970988</v>
      </c>
      <c r="O23" s="38">
        <v>8579801</v>
      </c>
      <c r="P23" s="37">
        <f>(O23-N23)/N23</f>
        <v>-0.13952348553623772</v>
      </c>
      <c r="Q23" s="36">
        <v>1496773334</v>
      </c>
    </row>
    <row r="24" spans="1:30" ht="11.25" customHeight="1" x14ac:dyDescent="0.2">
      <c r="A24" s="43">
        <v>5</v>
      </c>
      <c r="B24" s="34" t="s">
        <v>3</v>
      </c>
      <c r="C24" s="42">
        <v>16717987</v>
      </c>
      <c r="D24" s="42">
        <v>16583378</v>
      </c>
      <c r="E24" s="42">
        <v>14389866</v>
      </c>
      <c r="F24" s="42">
        <v>12415638</v>
      </c>
      <c r="G24" s="42">
        <v>10904775</v>
      </c>
      <c r="H24" s="42">
        <v>10256046</v>
      </c>
      <c r="I24" s="42">
        <v>9445358</v>
      </c>
      <c r="J24" s="42">
        <v>8630719</v>
      </c>
      <c r="K24" s="42">
        <v>8143306</v>
      </c>
      <c r="L24" s="42">
        <v>7466663</v>
      </c>
      <c r="M24" s="42">
        <v>6952008</v>
      </c>
      <c r="N24" s="42">
        <v>6384177</v>
      </c>
      <c r="O24" s="42">
        <v>5970490</v>
      </c>
      <c r="P24" s="41">
        <f>(O24-N24)/N24</f>
        <v>-6.479879865486185E-2</v>
      </c>
      <c r="Q24" s="31">
        <v>311834424</v>
      </c>
    </row>
    <row r="25" spans="1:30" ht="11.25" customHeight="1" x14ac:dyDescent="0.2">
      <c r="A25" s="40">
        <v>6</v>
      </c>
      <c r="B25" s="39" t="s">
        <v>2</v>
      </c>
      <c r="C25" s="38">
        <v>6243909</v>
      </c>
      <c r="D25" s="38">
        <v>5069217</v>
      </c>
      <c r="E25" s="38">
        <v>4487035</v>
      </c>
      <c r="F25" s="38">
        <v>4127064</v>
      </c>
      <c r="G25" s="38">
        <v>4148601</v>
      </c>
      <c r="H25" s="38">
        <v>4341425</v>
      </c>
      <c r="I25" s="38">
        <v>4451024</v>
      </c>
      <c r="J25" s="38">
        <v>4496603</v>
      </c>
      <c r="K25" s="38">
        <v>4104822</v>
      </c>
      <c r="L25" s="38">
        <v>3596442</v>
      </c>
      <c r="M25" s="38">
        <v>3062669</v>
      </c>
      <c r="N25" s="38">
        <v>2664931</v>
      </c>
      <c r="O25" s="38">
        <v>2400019</v>
      </c>
      <c r="P25" s="37">
        <f>(O25-N25)/N25</f>
        <v>-9.9406701336732545E-2</v>
      </c>
      <c r="Q25" s="36">
        <v>418503936</v>
      </c>
    </row>
    <row r="26" spans="1:30" ht="11.25" customHeight="1" x14ac:dyDescent="0.2">
      <c r="A26" s="43">
        <v>7</v>
      </c>
      <c r="B26" s="34" t="s">
        <v>1</v>
      </c>
      <c r="C26" s="42">
        <v>10311263</v>
      </c>
      <c r="D26" s="42">
        <v>8221128</v>
      </c>
      <c r="E26" s="42">
        <v>7219035</v>
      </c>
      <c r="F26" s="42">
        <v>6360941</v>
      </c>
      <c r="G26" s="42">
        <v>4921147</v>
      </c>
      <c r="H26" s="42">
        <v>3857153</v>
      </c>
      <c r="I26" s="42">
        <v>3607411</v>
      </c>
      <c r="J26" s="42">
        <v>3706767</v>
      </c>
      <c r="K26" s="42">
        <v>2964585</v>
      </c>
      <c r="L26" s="42">
        <v>2082449</v>
      </c>
      <c r="M26" s="42">
        <v>1980016</v>
      </c>
      <c r="N26" s="42">
        <v>1807140</v>
      </c>
      <c r="O26" s="42">
        <v>868890</v>
      </c>
      <c r="P26" s="41">
        <f>(O26-N26)/N26</f>
        <v>-0.51919054417477339</v>
      </c>
      <c r="Q26" s="31">
        <v>3242870967</v>
      </c>
    </row>
    <row r="27" spans="1:30" ht="11.25" customHeight="1" x14ac:dyDescent="0.2">
      <c r="A27" s="40">
        <v>8</v>
      </c>
      <c r="B27" s="39" t="s">
        <v>21</v>
      </c>
      <c r="C27" s="38">
        <v>1081225</v>
      </c>
      <c r="D27" s="38">
        <v>588648</v>
      </c>
      <c r="E27" s="38">
        <v>1026185</v>
      </c>
      <c r="F27" s="38">
        <v>905841</v>
      </c>
      <c r="G27" s="38">
        <v>548399</v>
      </c>
      <c r="H27" s="38">
        <v>361393</v>
      </c>
      <c r="I27" s="38">
        <v>1438737</v>
      </c>
      <c r="J27" s="38">
        <v>1103337</v>
      </c>
      <c r="K27" s="38">
        <v>1336934</v>
      </c>
      <c r="L27" s="38">
        <v>1078305</v>
      </c>
      <c r="M27" s="38">
        <v>781050</v>
      </c>
      <c r="N27" s="38">
        <v>981362</v>
      </c>
      <c r="O27" s="38">
        <v>851446</v>
      </c>
      <c r="P27" s="37">
        <f>(O27-N27)/N27</f>
        <v>-0.13238336108388138</v>
      </c>
      <c r="Q27" s="36">
        <v>191322688</v>
      </c>
    </row>
    <row r="28" spans="1:30" ht="11.25" customHeight="1" x14ac:dyDescent="0.2">
      <c r="A28" s="35">
        <v>9</v>
      </c>
      <c r="B28" s="34" t="s">
        <v>20</v>
      </c>
      <c r="C28" s="42">
        <v>19116</v>
      </c>
      <c r="D28" s="42">
        <v>66297</v>
      </c>
      <c r="E28" s="42">
        <v>373280</v>
      </c>
      <c r="F28" s="42">
        <v>136786</v>
      </c>
      <c r="G28" s="42">
        <v>0</v>
      </c>
      <c r="H28" s="42">
        <v>0</v>
      </c>
      <c r="I28" s="42">
        <v>0</v>
      </c>
      <c r="J28" s="42">
        <v>796449</v>
      </c>
      <c r="K28" s="42">
        <v>878826</v>
      </c>
      <c r="L28" s="42">
        <v>812196</v>
      </c>
      <c r="M28" s="42">
        <v>708139</v>
      </c>
      <c r="N28" s="42">
        <v>666573</v>
      </c>
      <c r="O28" s="42">
        <v>634255</v>
      </c>
      <c r="P28" s="41">
        <f>(O28-N28)/N28</f>
        <v>-4.8483811975582568E-2</v>
      </c>
      <c r="Q28" s="31">
        <v>8119648</v>
      </c>
    </row>
    <row r="29" spans="1:30" ht="11.25" customHeight="1" x14ac:dyDescent="0.2">
      <c r="A29" s="40">
        <v>10</v>
      </c>
      <c r="B29" s="39" t="s">
        <v>19</v>
      </c>
      <c r="C29" s="38">
        <v>9150</v>
      </c>
      <c r="D29" s="38">
        <v>9125</v>
      </c>
      <c r="E29" s="38">
        <v>9125</v>
      </c>
      <c r="F29" s="38">
        <v>9125</v>
      </c>
      <c r="G29" s="38">
        <v>9150</v>
      </c>
      <c r="H29" s="38">
        <v>7625</v>
      </c>
      <c r="I29" s="38">
        <v>8350</v>
      </c>
      <c r="J29" s="38">
        <v>8350</v>
      </c>
      <c r="K29" s="38">
        <v>9150</v>
      </c>
      <c r="L29" s="38">
        <v>9125</v>
      </c>
      <c r="M29" s="38">
        <v>9125</v>
      </c>
      <c r="N29" s="38">
        <v>9125</v>
      </c>
      <c r="O29" s="38">
        <v>9151</v>
      </c>
      <c r="P29" s="37">
        <f>(O29-N29)/N29</f>
        <v>2.8493150684931507E-3</v>
      </c>
      <c r="Q29" s="36">
        <v>191024</v>
      </c>
    </row>
    <row r="30" spans="1:30" ht="11.25" customHeight="1" x14ac:dyDescent="0.2">
      <c r="A30" s="35" t="s">
        <v>16</v>
      </c>
      <c r="B30" s="34" t="s">
        <v>18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2" t="s">
        <v>16</v>
      </c>
      <c r="Q30" s="31">
        <v>5497846</v>
      </c>
    </row>
    <row r="31" spans="1:30" ht="11.25" customHeight="1" thickBot="1" x14ac:dyDescent="0.25">
      <c r="A31" s="30" t="s">
        <v>16</v>
      </c>
      <c r="B31" s="29" t="s">
        <v>17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7" t="s">
        <v>16</v>
      </c>
      <c r="Q31" s="26">
        <v>65552</v>
      </c>
    </row>
    <row r="32" spans="1:30" ht="11.25" customHeight="1" thickBot="1" x14ac:dyDescent="0.25">
      <c r="A32" s="25"/>
      <c r="B32" s="24" t="s">
        <v>15</v>
      </c>
      <c r="C32" s="23">
        <f>SUM(C20:C31)</f>
        <v>442524125</v>
      </c>
      <c r="D32" s="23">
        <f>SUM(D20:D31)</f>
        <v>449675345</v>
      </c>
      <c r="E32" s="23">
        <f>SUM(E20:E31)</f>
        <v>439929372</v>
      </c>
      <c r="F32" s="23">
        <f>SUM(F20:F31)</f>
        <v>462495323</v>
      </c>
      <c r="G32" s="23">
        <f>SUM(G20:G31)</f>
        <v>490575308</v>
      </c>
      <c r="H32" s="23">
        <f>SUM(H20:H31)</f>
        <v>470348776</v>
      </c>
      <c r="I32" s="22">
        <f>SUM(I20:I31)</f>
        <v>450024336</v>
      </c>
      <c r="J32" s="22">
        <f>SUM(J20:J31)</f>
        <v>417022983</v>
      </c>
      <c r="K32" s="22">
        <f>SUM(K20:K31)</f>
        <v>365281442</v>
      </c>
      <c r="L32" s="22">
        <f>SUM(L20:L31)</f>
        <v>315197025</v>
      </c>
      <c r="M32" s="22">
        <f>SUM(M20:M31)</f>
        <v>295825328</v>
      </c>
      <c r="N32" s="22">
        <f>SUM(N20:N31)</f>
        <v>272977505</v>
      </c>
      <c r="O32" s="22">
        <f>SUM(O20:O31)</f>
        <v>241845682</v>
      </c>
      <c r="P32" s="21">
        <f>(O32-N32)/N32</f>
        <v>-0.11404537894065667</v>
      </c>
      <c r="Q32" s="20">
        <f>SUM(Q20:Q31)</f>
        <v>14295511383</v>
      </c>
    </row>
    <row r="33" spans="1:12" ht="7.5" customHeight="1" x14ac:dyDescent="0.2">
      <c r="K33" s="19"/>
      <c r="L33" s="19"/>
    </row>
    <row r="34" spans="1:12" x14ac:dyDescent="0.2">
      <c r="A34" s="11" t="s">
        <v>14</v>
      </c>
      <c r="B34" s="18" t="s">
        <v>13</v>
      </c>
      <c r="C34" s="17"/>
      <c r="D34" s="17"/>
      <c r="E34" s="16" t="s">
        <v>12</v>
      </c>
      <c r="F34" s="15"/>
      <c r="H34" s="16"/>
      <c r="I34" s="15"/>
      <c r="J34" s="15"/>
    </row>
    <row r="35" spans="1:12" ht="7.5" customHeight="1" x14ac:dyDescent="0.2">
      <c r="A35" s="11"/>
      <c r="B35" s="11"/>
      <c r="C35" s="14"/>
      <c r="D35" s="14"/>
      <c r="E35" s="13"/>
      <c r="F35" s="12"/>
      <c r="H35" s="13"/>
      <c r="I35" s="12"/>
      <c r="J35" s="12"/>
    </row>
    <row r="36" spans="1:12" ht="11.25" customHeight="1" x14ac:dyDescent="0.2">
      <c r="A36" s="11" t="s">
        <v>11</v>
      </c>
      <c r="B36" s="10" t="s">
        <v>10</v>
      </c>
    </row>
    <row r="43" spans="1:12" ht="13.5" thickBot="1" x14ac:dyDescent="0.25"/>
    <row r="44" spans="1:12" x14ac:dyDescent="0.2">
      <c r="H44" s="9" t="s">
        <v>9</v>
      </c>
      <c r="I44" s="8"/>
    </row>
    <row r="45" spans="1:12" x14ac:dyDescent="0.2">
      <c r="H45" s="7" t="s">
        <v>8</v>
      </c>
      <c r="I45" s="6">
        <v>2020</v>
      </c>
    </row>
    <row r="46" spans="1:12" x14ac:dyDescent="0.2">
      <c r="H46" s="5" t="s">
        <v>7</v>
      </c>
      <c r="I46" s="4">
        <f>O20</f>
        <v>147343176</v>
      </c>
    </row>
    <row r="47" spans="1:12" x14ac:dyDescent="0.2">
      <c r="H47" s="5" t="s">
        <v>6</v>
      </c>
      <c r="I47" s="4">
        <f>O21</f>
        <v>39742360</v>
      </c>
    </row>
    <row r="48" spans="1:12" x14ac:dyDescent="0.2">
      <c r="H48" s="5" t="s">
        <v>5</v>
      </c>
      <c r="I48" s="4">
        <f>O22</f>
        <v>35446094</v>
      </c>
    </row>
    <row r="49" spans="8:9" x14ac:dyDescent="0.2">
      <c r="H49" s="5" t="s">
        <v>4</v>
      </c>
      <c r="I49" s="4">
        <f>O23</f>
        <v>8579801</v>
      </c>
    </row>
    <row r="50" spans="8:9" x14ac:dyDescent="0.2">
      <c r="H50" s="5" t="s">
        <v>3</v>
      </c>
      <c r="I50" s="4">
        <f>O24</f>
        <v>5970490</v>
      </c>
    </row>
    <row r="51" spans="8:9" x14ac:dyDescent="0.2">
      <c r="H51" s="5" t="s">
        <v>2</v>
      </c>
      <c r="I51" s="4">
        <f>O25</f>
        <v>2400019</v>
      </c>
    </row>
    <row r="52" spans="8:9" x14ac:dyDescent="0.2">
      <c r="H52" s="5" t="s">
        <v>1</v>
      </c>
      <c r="I52" s="4">
        <f>O26</f>
        <v>868890</v>
      </c>
    </row>
    <row r="53" spans="8:9" ht="13.5" thickBot="1" x14ac:dyDescent="0.25">
      <c r="H53" s="3" t="s">
        <v>0</v>
      </c>
      <c r="I53" s="2">
        <f>SUM(O27:O31)</f>
        <v>1494852</v>
      </c>
    </row>
  </sheetData>
  <mergeCells count="4">
    <mergeCell ref="H44:I44"/>
    <mergeCell ref="B34:D34"/>
    <mergeCell ref="E34:F34"/>
    <mergeCell ref="H34:J34"/>
  </mergeCells>
  <hyperlinks>
    <hyperlink ref="E34:F34" r:id="rId1" display="Annual production data" xr:uid="{B42FEF91-059C-4A64-8B58-D80013F78451}"/>
  </hyperlinks>
  <printOptions horizontalCentered="1"/>
  <pageMargins left="0.25" right="0.25" top="0.25" bottom="0.25" header="0.5" footer="0.5"/>
  <pageSetup scale="80" orientation="landscape" r:id="rId2"/>
  <headerFooter alignWithMargins="0"/>
  <colBreaks count="1" manualBreakCount="1">
    <brk id="17" max="3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4.5 &amp; F 4.5</vt:lpstr>
      <vt:lpstr>'T 4.5 &amp; F 4.5'!Print_Area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2021-03-08T17:15:09Z</dcterms:created>
  <dcterms:modified xsi:type="dcterms:W3CDTF">2021-03-08T17:15:33Z</dcterms:modified>
</cp:coreProperties>
</file>