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Z:\html\docs\statistics\electricity5.0\"/>
    </mc:Choice>
  </mc:AlternateContent>
  <xr:revisionPtr revIDLastSave="0" documentId="8_{86642613-0C17-4836-AE27-2DFFA5EFC563}" xr6:coauthVersionLast="47" xr6:coauthVersionMax="47" xr10:uidLastSave="{00000000-0000-0000-0000-000000000000}"/>
  <bookViews>
    <workbookView xWindow="-28920" yWindow="-120" windowWidth="29040" windowHeight="15720" xr2:uid="{28B745F2-579A-47AD-ACCF-A00EC7383E3B}"/>
  </bookViews>
  <sheets>
    <sheet name="T 5.29" sheetId="1" r:id="rId1"/>
  </sheets>
  <definedNames>
    <definedName name="_xlnm.Print_Area" localSheetId="0">'T 5.29'!$A$1:$G$1438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G8" i="1"/>
  <c r="G11" i="1"/>
  <c r="G16" i="1"/>
  <c r="G19" i="1"/>
  <c r="G20" i="1"/>
  <c r="G26" i="1"/>
  <c r="G34" i="1"/>
  <c r="G36" i="1"/>
  <c r="G40" i="1"/>
  <c r="G43" i="1"/>
  <c r="G44" i="1"/>
  <c r="G45" i="1"/>
  <c r="G52" i="1"/>
  <c r="G53" i="1"/>
  <c r="G56" i="1"/>
  <c r="G58" i="1"/>
  <c r="G59" i="1"/>
  <c r="G60" i="1"/>
  <c r="G62" i="1"/>
  <c r="G63" i="1"/>
  <c r="D67" i="1"/>
  <c r="D6" i="1" s="1"/>
  <c r="E67" i="1"/>
  <c r="E6" i="1" s="1"/>
  <c r="F67" i="1"/>
  <c r="F6" i="1" s="1"/>
  <c r="G79" i="1"/>
  <c r="G82" i="1"/>
  <c r="G85" i="1"/>
  <c r="G90" i="1"/>
  <c r="G93" i="1"/>
  <c r="G94" i="1"/>
  <c r="G100" i="1"/>
  <c r="G108" i="1"/>
  <c r="G110" i="1"/>
  <c r="G114" i="1"/>
  <c r="G117" i="1"/>
  <c r="G118" i="1"/>
  <c r="G119" i="1"/>
  <c r="G126" i="1"/>
  <c r="G127" i="1"/>
  <c r="G130" i="1"/>
  <c r="G132" i="1"/>
  <c r="G133" i="1"/>
  <c r="G134" i="1"/>
  <c r="G136" i="1"/>
  <c r="G137" i="1"/>
  <c r="D141" i="1"/>
  <c r="D80" i="1" s="1"/>
  <c r="E141" i="1"/>
  <c r="G141" i="1" s="1"/>
  <c r="F141" i="1"/>
  <c r="F80" i="1" s="1"/>
  <c r="G153" i="1"/>
  <c r="G157" i="1"/>
  <c r="G158" i="1"/>
  <c r="G162" i="1"/>
  <c r="G165" i="1"/>
  <c r="G166" i="1"/>
  <c r="G172" i="1"/>
  <c r="G180" i="1"/>
  <c r="G182" i="1"/>
  <c r="G186" i="1"/>
  <c r="G189" i="1"/>
  <c r="G190" i="1"/>
  <c r="G191" i="1"/>
  <c r="G198" i="1"/>
  <c r="G199" i="1"/>
  <c r="G202" i="1"/>
  <c r="G204" i="1"/>
  <c r="G205" i="1"/>
  <c r="G206" i="1"/>
  <c r="G208" i="1"/>
  <c r="G209" i="1"/>
  <c r="D213" i="1"/>
  <c r="D154" i="1" s="1"/>
  <c r="E213" i="1"/>
  <c r="E154" i="1" s="1"/>
  <c r="F213" i="1"/>
  <c r="F154" i="1" s="1"/>
  <c r="G213" i="1"/>
  <c r="G225" i="1"/>
  <c r="D226" i="1"/>
  <c r="G228" i="1"/>
  <c r="G229" i="1"/>
  <c r="G230"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D283" i="1"/>
  <c r="E283" i="1"/>
  <c r="E226" i="1" s="1"/>
  <c r="G226" i="1" s="1"/>
  <c r="F283" i="1"/>
  <c r="F226" i="1" s="1"/>
  <c r="G293" i="1"/>
  <c r="G296" i="1"/>
  <c r="G298" i="1"/>
  <c r="G302" i="1"/>
  <c r="G303" i="1"/>
  <c r="G304" i="1"/>
  <c r="G305" i="1"/>
  <c r="G306" i="1"/>
  <c r="G312" i="1"/>
  <c r="G313" i="1"/>
  <c r="G316" i="1"/>
  <c r="G317" i="1"/>
  <c r="G319" i="1"/>
  <c r="G320" i="1"/>
  <c r="G322" i="1"/>
  <c r="G326" i="1"/>
  <c r="G329" i="1"/>
  <c r="G330" i="1"/>
  <c r="G331" i="1"/>
  <c r="G335" i="1"/>
  <c r="G337" i="1"/>
  <c r="G338" i="1"/>
  <c r="G341" i="1"/>
  <c r="G343" i="1"/>
  <c r="G344" i="1"/>
  <c r="G345" i="1"/>
  <c r="G346" i="1"/>
  <c r="G347" i="1"/>
  <c r="G348" i="1"/>
  <c r="D349" i="1"/>
  <c r="D294" i="1" s="1"/>
  <c r="E349" i="1"/>
  <c r="G349" i="1" s="1"/>
  <c r="F349" i="1"/>
  <c r="F294" i="1" s="1"/>
  <c r="G361" i="1"/>
  <c r="G364" i="1"/>
  <c r="G366" i="1"/>
  <c r="G370" i="1"/>
  <c r="G371" i="1"/>
  <c r="G372" i="1"/>
  <c r="G373" i="1"/>
  <c r="G374" i="1"/>
  <c r="G380" i="1"/>
  <c r="G381" i="1"/>
  <c r="G384" i="1"/>
  <c r="G385" i="1"/>
  <c r="G387" i="1"/>
  <c r="G388" i="1"/>
  <c r="G390" i="1"/>
  <c r="G394" i="1"/>
  <c r="G397" i="1"/>
  <c r="G398" i="1"/>
  <c r="G399" i="1"/>
  <c r="G403" i="1"/>
  <c r="G405" i="1"/>
  <c r="G406" i="1"/>
  <c r="G409" i="1"/>
  <c r="G411" i="1"/>
  <c r="G412" i="1"/>
  <c r="G413" i="1"/>
  <c r="G414" i="1"/>
  <c r="G415" i="1"/>
  <c r="G416" i="1"/>
  <c r="D417" i="1"/>
  <c r="D362" i="1" s="1"/>
  <c r="E417" i="1"/>
  <c r="E362" i="1" s="1"/>
  <c r="G362" i="1" s="1"/>
  <c r="F417" i="1"/>
  <c r="F362" i="1" s="1"/>
  <c r="G417" i="1"/>
  <c r="G429" i="1"/>
  <c r="G432" i="1"/>
  <c r="G434" i="1"/>
  <c r="G438" i="1"/>
  <c r="G439" i="1"/>
  <c r="G440" i="1"/>
  <c r="G441" i="1"/>
  <c r="G442" i="1"/>
  <c r="G448" i="1"/>
  <c r="G449" i="1"/>
  <c r="G452" i="1"/>
  <c r="G453" i="1"/>
  <c r="G455" i="1"/>
  <c r="G456" i="1"/>
  <c r="G458" i="1"/>
  <c r="G462" i="1"/>
  <c r="G465" i="1"/>
  <c r="G466" i="1"/>
  <c r="G467" i="1"/>
  <c r="G471" i="1"/>
  <c r="G473" i="1"/>
  <c r="G474" i="1"/>
  <c r="G477" i="1"/>
  <c r="G479" i="1"/>
  <c r="G480" i="1"/>
  <c r="G481" i="1"/>
  <c r="G482" i="1"/>
  <c r="G483" i="1"/>
  <c r="G484" i="1"/>
  <c r="D485" i="1"/>
  <c r="D430" i="1" s="1"/>
  <c r="E485" i="1"/>
  <c r="E430" i="1" s="1"/>
  <c r="F485" i="1"/>
  <c r="F430" i="1" s="1"/>
  <c r="G497" i="1"/>
  <c r="G500" i="1"/>
  <c r="G502" i="1"/>
  <c r="G506" i="1"/>
  <c r="G507" i="1"/>
  <c r="G508" i="1"/>
  <c r="G509" i="1"/>
  <c r="G510" i="1"/>
  <c r="G516" i="1"/>
  <c r="G517" i="1"/>
  <c r="G520" i="1"/>
  <c r="G521" i="1"/>
  <c r="G523" i="1"/>
  <c r="G524" i="1"/>
  <c r="G526" i="1"/>
  <c r="G530" i="1"/>
  <c r="G533" i="1"/>
  <c r="G534" i="1"/>
  <c r="G535" i="1"/>
  <c r="G539" i="1"/>
  <c r="G541" i="1"/>
  <c r="G542" i="1"/>
  <c r="G545" i="1"/>
  <c r="G547" i="1"/>
  <c r="G548" i="1"/>
  <c r="G549" i="1"/>
  <c r="G550" i="1"/>
  <c r="G551" i="1"/>
  <c r="G552" i="1"/>
  <c r="D553" i="1"/>
  <c r="D498" i="1" s="1"/>
  <c r="E553" i="1"/>
  <c r="G553" i="1" s="1"/>
  <c r="F553" i="1"/>
  <c r="F498" i="1" s="1"/>
  <c r="G565" i="1"/>
  <c r="G568" i="1"/>
  <c r="G572" i="1"/>
  <c r="G573" i="1"/>
  <c r="G574" i="1"/>
  <c r="G575" i="1"/>
  <c r="G576" i="1"/>
  <c r="G582" i="1"/>
  <c r="G583" i="1"/>
  <c r="G586" i="1"/>
  <c r="G587" i="1"/>
  <c r="G589" i="1"/>
  <c r="G590" i="1"/>
  <c r="G592" i="1"/>
  <c r="G596" i="1"/>
  <c r="G599" i="1"/>
  <c r="G600" i="1"/>
  <c r="G601" i="1"/>
  <c r="G605" i="1"/>
  <c r="G607" i="1"/>
  <c r="G608" i="1"/>
  <c r="G611" i="1"/>
  <c r="G613" i="1"/>
  <c r="G614" i="1"/>
  <c r="G615" i="1"/>
  <c r="G616" i="1"/>
  <c r="G617" i="1"/>
  <c r="G618" i="1"/>
  <c r="D619" i="1"/>
  <c r="D566" i="1" s="1"/>
  <c r="E619" i="1"/>
  <c r="E566" i="1" s="1"/>
  <c r="F619" i="1"/>
  <c r="F566" i="1" s="1"/>
  <c r="G631" i="1"/>
  <c r="G632" i="1"/>
  <c r="G634" i="1"/>
  <c r="G638" i="1"/>
  <c r="G639" i="1"/>
  <c r="G640" i="1"/>
  <c r="G641" i="1"/>
  <c r="G642" i="1"/>
  <c r="G648" i="1"/>
  <c r="G649" i="1"/>
  <c r="G652" i="1"/>
  <c r="G653" i="1"/>
  <c r="G655" i="1"/>
  <c r="G656" i="1"/>
  <c r="G658" i="1"/>
  <c r="G662" i="1"/>
  <c r="G665" i="1"/>
  <c r="G666" i="1"/>
  <c r="G667" i="1"/>
  <c r="G671" i="1"/>
  <c r="G673" i="1"/>
  <c r="G674" i="1"/>
  <c r="G677" i="1"/>
  <c r="G679" i="1"/>
  <c r="G680" i="1"/>
  <c r="G681" i="1"/>
  <c r="G682" i="1"/>
  <c r="G683" i="1"/>
  <c r="G684" i="1"/>
  <c r="D685" i="1"/>
  <c r="E685" i="1"/>
  <c r="G685" i="1" s="1"/>
  <c r="F685" i="1"/>
  <c r="G697" i="1"/>
  <c r="D698" i="1"/>
  <c r="G700" i="1"/>
  <c r="G704" i="1"/>
  <c r="G705" i="1"/>
  <c r="G706" i="1"/>
  <c r="G707" i="1"/>
  <c r="G708" i="1"/>
  <c r="G714" i="1"/>
  <c r="G715" i="1"/>
  <c r="G718" i="1"/>
  <c r="G719" i="1"/>
  <c r="G721" i="1"/>
  <c r="G722" i="1"/>
  <c r="G724" i="1"/>
  <c r="G728" i="1"/>
  <c r="G731" i="1"/>
  <c r="G732" i="1"/>
  <c r="G733" i="1"/>
  <c r="G737" i="1"/>
  <c r="G739" i="1"/>
  <c r="G740" i="1"/>
  <c r="G743" i="1"/>
  <c r="G745" i="1"/>
  <c r="G746" i="1"/>
  <c r="G747" i="1"/>
  <c r="G748" i="1"/>
  <c r="G749" i="1"/>
  <c r="G750" i="1"/>
  <c r="D751" i="1"/>
  <c r="E751" i="1"/>
  <c r="E698" i="1" s="1"/>
  <c r="G698" i="1" s="1"/>
  <c r="F751" i="1"/>
  <c r="F698" i="1" s="1"/>
  <c r="G763"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D815" i="1"/>
  <c r="D764" i="1" s="1"/>
  <c r="E815" i="1"/>
  <c r="G815" i="1" s="1"/>
  <c r="F815" i="1"/>
  <c r="F764" i="1" s="1"/>
  <c r="G825" i="1"/>
  <c r="E826" i="1"/>
  <c r="G826" i="1" s="1"/>
  <c r="F826"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D877" i="1"/>
  <c r="D826" i="1" s="1"/>
  <c r="E877" i="1"/>
  <c r="G877" i="1" s="1"/>
  <c r="F877" i="1"/>
  <c r="G887" i="1"/>
  <c r="D888" i="1"/>
  <c r="E888"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D939" i="1"/>
  <c r="E939" i="1"/>
  <c r="F939" i="1"/>
  <c r="F888" i="1" s="1"/>
  <c r="G939" i="1"/>
  <c r="G949"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D1002" i="1"/>
  <c r="D950" i="1" s="1"/>
  <c r="E1002" i="1"/>
  <c r="E950" i="1" s="1"/>
  <c r="G950" i="1" s="1"/>
  <c r="F1002" i="1"/>
  <c r="F950" i="1" s="1"/>
  <c r="G1012" i="1"/>
  <c r="F1013"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D1065" i="1"/>
  <c r="D1013" i="1" s="1"/>
  <c r="E1065" i="1"/>
  <c r="E1013" i="1" s="1"/>
  <c r="G1013" i="1" s="1"/>
  <c r="F1065" i="1"/>
  <c r="G1075" i="1"/>
  <c r="D1076" i="1"/>
  <c r="E1076" i="1"/>
  <c r="G1076" i="1" s="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D1126" i="1"/>
  <c r="E1126" i="1"/>
  <c r="F1126" i="1"/>
  <c r="F1076" i="1" s="1"/>
  <c r="G1126" i="1"/>
  <c r="G1136" i="1"/>
  <c r="D1137"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D1188" i="1"/>
  <c r="E1188" i="1"/>
  <c r="G1188" i="1" s="1"/>
  <c r="F1188" i="1"/>
  <c r="F1137" i="1" s="1"/>
  <c r="G1198"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D1250" i="1"/>
  <c r="D1199" i="1" s="1"/>
  <c r="E1250" i="1"/>
  <c r="G1250" i="1" s="1"/>
  <c r="F1250" i="1"/>
  <c r="F1199" i="1" s="1"/>
  <c r="G1260" i="1"/>
  <c r="F1261"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D1312" i="1"/>
  <c r="D1261" i="1" s="1"/>
  <c r="E1312" i="1"/>
  <c r="G1312" i="1" s="1"/>
  <c r="F1312" i="1"/>
  <c r="G1324" i="1"/>
  <c r="D1325" i="1"/>
  <c r="E1325" i="1"/>
  <c r="G1325" i="1" s="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D1375" i="1"/>
  <c r="E1375" i="1"/>
  <c r="G1375" i="1" s="1"/>
  <c r="F1375" i="1"/>
  <c r="F1325" i="1" s="1"/>
  <c r="G1385" i="1"/>
  <c r="D1386" i="1"/>
  <c r="G1388" i="1"/>
  <c r="G1389" i="1"/>
  <c r="G1390" i="1"/>
  <c r="G1391" i="1"/>
  <c r="G1392" i="1"/>
  <c r="G1393" i="1"/>
  <c r="G1394" i="1"/>
  <c r="G1395" i="1"/>
  <c r="G1396" i="1"/>
  <c r="G1397" i="1"/>
  <c r="G1398" i="1"/>
  <c r="G1399" i="1"/>
  <c r="G1400" i="1"/>
  <c r="G1401"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7" i="1"/>
  <c r="G1428" i="1"/>
  <c r="G1429" i="1"/>
  <c r="G1430" i="1"/>
  <c r="G1431" i="1"/>
  <c r="G1432" i="1"/>
  <c r="G1433" i="1"/>
  <c r="G1434" i="1"/>
  <c r="G1435" i="1"/>
  <c r="D1436" i="1"/>
  <c r="E1436" i="1"/>
  <c r="E1386" i="1" s="1"/>
  <c r="G1386" i="1" s="1"/>
  <c r="F1436" i="1"/>
  <c r="F1386" i="1" s="1"/>
  <c r="G154" i="1" l="1"/>
  <c r="G6" i="1"/>
  <c r="G430" i="1"/>
  <c r="G888" i="1"/>
  <c r="G566" i="1"/>
  <c r="E1261" i="1"/>
  <c r="G1261" i="1" s="1"/>
  <c r="G1065" i="1"/>
  <c r="G1436" i="1"/>
  <c r="E764" i="1"/>
  <c r="G764" i="1" s="1"/>
  <c r="G619" i="1"/>
  <c r="G283" i="1"/>
  <c r="G67" i="1"/>
  <c r="E294" i="1"/>
  <c r="G294" i="1" s="1"/>
  <c r="E498" i="1"/>
  <c r="G498" i="1" s="1"/>
  <c r="E1199" i="1"/>
  <c r="G1199" i="1" s="1"/>
  <c r="G485" i="1"/>
  <c r="E80" i="1"/>
  <c r="G80" i="1" s="1"/>
  <c r="G1002" i="1"/>
  <c r="E1137" i="1"/>
  <c r="G1137" i="1" s="1"/>
  <c r="G751" i="1"/>
</calcChain>
</file>

<file path=xl/sharedStrings.xml><?xml version="1.0" encoding="utf-8"?>
<sst xmlns="http://schemas.openxmlformats.org/spreadsheetml/2006/main" count="3685" uniqueCount="111">
  <si>
    <t>Form EIA-861</t>
  </si>
  <si>
    <t>Source:</t>
  </si>
  <si>
    <t/>
  </si>
  <si>
    <t>State Total</t>
  </si>
  <si>
    <t>Cooperative</t>
  </si>
  <si>
    <t>Wells Rural Electric Co.</t>
  </si>
  <si>
    <t>Municipal</t>
  </si>
  <si>
    <t>Washington, City of</t>
  </si>
  <si>
    <t>Political Subdivision</t>
  </si>
  <si>
    <t>Strawberry Electric Serv. Dist.</t>
  </si>
  <si>
    <t>St George, City of</t>
  </si>
  <si>
    <t>Springville, City of</t>
  </si>
  <si>
    <t>Spring City Corporation</t>
  </si>
  <si>
    <t>Spanish Fork City Corporation</t>
  </si>
  <si>
    <t>Santa Clara, City of</t>
  </si>
  <si>
    <t>Salem City Corporation</t>
  </si>
  <si>
    <t>--</t>
  </si>
  <si>
    <t>Raft River Rural Elec. Coop. Inc.</t>
  </si>
  <si>
    <t>Provo City Corporation</t>
  </si>
  <si>
    <t>Price Municipal Corporation</t>
  </si>
  <si>
    <t>Payson City Corporation</t>
  </si>
  <si>
    <t>Parowan City Corporation</t>
  </si>
  <si>
    <t>Oak City, Town of</t>
  </si>
  <si>
    <t>Nephi City Corporation</t>
  </si>
  <si>
    <t>State</t>
  </si>
  <si>
    <t>Navajo Tribal Utility Auth.</t>
  </si>
  <si>
    <t>Murray, City of</t>
  </si>
  <si>
    <t>Mt Wheeler Power, Inc.</t>
  </si>
  <si>
    <t>Mt Pleasant, City of</t>
  </si>
  <si>
    <t>Morgan City Corporation</t>
  </si>
  <si>
    <t>Moon Lake Electric Assn. Inc.</t>
  </si>
  <si>
    <t>Monroe, City of</t>
  </si>
  <si>
    <t>Meadow Town Corporation</t>
  </si>
  <si>
    <t>Manti, City of</t>
  </si>
  <si>
    <t>Logan, City of</t>
  </si>
  <si>
    <t>Lehi City Corporation</t>
  </si>
  <si>
    <t>Kaysville City Corporation</t>
  </si>
  <si>
    <t>Kanosh Town Corporation</t>
  </si>
  <si>
    <t>Kanab City Corporation</t>
  </si>
  <si>
    <t>Hyrum City Corporation</t>
  </si>
  <si>
    <t>Hurricane Power Committee</t>
  </si>
  <si>
    <t>Holden, Town of</t>
  </si>
  <si>
    <t>Helper, City of</t>
  </si>
  <si>
    <t>Heber Light &amp; Power Company</t>
  </si>
  <si>
    <t>Garkane Energy Coop., Inc.</t>
  </si>
  <si>
    <t>Flowell Electric Assn., Inc.</t>
  </si>
  <si>
    <t>Fillmore City Corporation</t>
  </si>
  <si>
    <t>Fairview City Corporation</t>
  </si>
  <si>
    <t>Ephraim, City of</t>
  </si>
  <si>
    <t>Enterprise, City of</t>
  </si>
  <si>
    <t>Empire Electric Assn., Inc.</t>
  </si>
  <si>
    <t>Dixie Escalante R E A, Inc.</t>
  </si>
  <si>
    <t>Brigham City Corporation</t>
  </si>
  <si>
    <t>Bridger Valley Elec. Assn., Inc.</t>
  </si>
  <si>
    <t>Bountiful, City of</t>
  </si>
  <si>
    <t>Blanding, City of</t>
  </si>
  <si>
    <t>Beaver City Corporation</t>
  </si>
  <si>
    <t>Non-PacifiCorp</t>
  </si>
  <si>
    <t>Private</t>
  </si>
  <si>
    <t>PacifiCorp</t>
  </si>
  <si>
    <t>Cents                                           per kWh</t>
  </si>
  <si>
    <t>MWh</t>
  </si>
  <si>
    <t>Thousand                    nominal                 dollars</t>
  </si>
  <si>
    <t>Average                  Price</t>
  </si>
  <si>
    <t>Sales</t>
  </si>
  <si>
    <t>Revenue</t>
  </si>
  <si>
    <t>Customers</t>
  </si>
  <si>
    <t>Class of Ownership</t>
  </si>
  <si>
    <t>Electric Utility</t>
  </si>
  <si>
    <t>Customers, Revenue, and Sales of Specific Electric Utilities Serving the Commercial Sector in Utah, 2001</t>
  </si>
  <si>
    <t>Table 5.29</t>
  </si>
  <si>
    <t>Morgan, City of</t>
  </si>
  <si>
    <t>Customers, Revenue, and Sales of Specific Electric Utilities Serving the Commercial Sector in Utah, 2002</t>
  </si>
  <si>
    <t>Data previously reported under the Other consumer sector have been relocated to the Commercial sector for 2003. Agriculture related data (i.e., irrigation load) previously reported in the Other sector have been relocated to the Industrial sector where identified.</t>
  </si>
  <si>
    <t>Note:</t>
  </si>
  <si>
    <t>Federal</t>
  </si>
  <si>
    <t>Western Area Power Admin.</t>
  </si>
  <si>
    <t>Customers, Revenue, and Sales of Specific Electric Utilities Serving the Commercial Sector in Utah, 2003</t>
  </si>
  <si>
    <t>Customers, Revenue, and Sales of Specific Electric Utilities Serving the Commercial Sector in Utah, 2004</t>
  </si>
  <si>
    <t>Levan Town Corporation</t>
  </si>
  <si>
    <t>Customers, Revenue, and Sales of Specific Electric Utilities Serving the Commercial Sector in Utah, 2005</t>
  </si>
  <si>
    <t>Customers, Revenue, and Sales of Specific Electric Utilities Serving the Commercial Sector in Utah, 2006</t>
  </si>
  <si>
    <t>Paragonah, Town of</t>
  </si>
  <si>
    <t>Customers, Revenue, and Sales of Specific Electric Utilities Serving the Commercial Sector in Utah, 2007</t>
  </si>
  <si>
    <t>Customers, Revenue, and Sales of Specific Electric Utilities Serving the Commercial Sector in Utah, 2008</t>
  </si>
  <si>
    <t>Customers, Revenue, and Sales of Specific Electric Utilities Serving the Commercial Sector in Utah, 2009</t>
  </si>
  <si>
    <t>Customers, Revenue, and Sales of Specific Electric Utilities Serving the Commercial Sector in Utah, 2010</t>
  </si>
  <si>
    <t>Customers, Revenue, and Sales of Specific Electric Utilities Serving the Commercial Sector in Utah, 2011</t>
  </si>
  <si>
    <t>*From 2012-2018, several utilities did not need to report customer-specific data, instead EIA supplies an estimated customer-specific total</t>
  </si>
  <si>
    <t>na</t>
  </si>
  <si>
    <t>Total for utilities without customer specific data*</t>
  </si>
  <si>
    <t>Customers, Revenue, and Sales of Specific Electric Utilities Serving the Commercial Sector in Utah, 2012</t>
  </si>
  <si>
    <t>Customers, Revenue, and Sales of Specific Electric Utilities Serving the Commercial Sector in Utah, 2013</t>
  </si>
  <si>
    <t>Customers, Revenue, and Sales of Specific Electric Utilities Serving the Commercial Sector in Utah, 2014</t>
  </si>
  <si>
    <t>SolarCity Corporation</t>
  </si>
  <si>
    <t>Customers, Revenue, and Sales of Specific Electric Utilities Serving the Commercial Sector in Utah, 2015</t>
  </si>
  <si>
    <t>Customers, Revenue, and Sales of Specific Electric Utilities Serving the Commercial Sector in Utah, 2016</t>
  </si>
  <si>
    <t>Customers, Revenue, and Sales of Specific Electric Utilities Serving the Commercial Sector in Utah, 2017</t>
  </si>
  <si>
    <t>Customers, Revenue, and Sales of Specific Electric Utilities Serving the Commercial Sector in Utah, 2018</t>
  </si>
  <si>
    <t>Unknown (balancing factor, Salt Palace not included in total)</t>
  </si>
  <si>
    <t>Weber State University</t>
  </si>
  <si>
    <t>Salt Palace Solar Gen Plant</t>
  </si>
  <si>
    <t>Customers, Revenue, and Sales of Specific Electric Utilities Serving the Commercial Sector in Utah, 2019</t>
  </si>
  <si>
    <t>EIA stopped reporting sector-specific information for several utilities</t>
  </si>
  <si>
    <t>Unknown (balancing factor)</t>
  </si>
  <si>
    <t>Adjustment</t>
  </si>
  <si>
    <t>Customers, Revenue, and Sales of Specific Electric Utilities Serving the Commercial Sector in Utah, 2020</t>
  </si>
  <si>
    <t>Sunrun Inc</t>
  </si>
  <si>
    <t>Tesla</t>
  </si>
  <si>
    <t>Customers, Revenue, and Sales of Specific Electric Utilities Serving the Commercial Sector in Utah, 2021</t>
  </si>
  <si>
    <t>Customers, Revenue, and Sales of Specific Electric Utilities Serving the Commercial Sector in Utah,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</si>
</sst>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0"/>
      <name val="Arial"/>
    </font>
    <font>
      <sz val="10"/>
      <name val="Times New Roman"/>
      <family val="1"/>
    </font>
    <font>
      <sz val="8"/>
      <name val="Times New Roman"/>
      <family val="1"/>
    </font>
    <font>
      <u/>
      <sz val="10"/>
      <color indexed="12"/>
      <name val="Arial"/>
      <family val="2"/>
    </font>
    <font>
      <u/>
      <sz val="8"/>
      <color indexed="12"/>
      <name val="Times New Roman"/>
      <family val="1"/>
    </font>
    <font>
      <sz val="8"/>
      <color indexed="8"/>
      <name val="Times New Roman"/>
      <family val="1"/>
    </font>
    <font>
      <sz val="10"/>
      <name val="Arial"/>
      <family val="2"/>
    </font>
    <font>
      <sz val="7"/>
      <name val="Times New Roman"/>
      <family val="1"/>
    </font>
    <font>
      <b/>
      <sz val="6"/>
      <name val="Times New Roman"/>
      <family val="1"/>
    </font>
    <font>
      <b/>
      <sz val="8"/>
      <name val="Times New Roman"/>
      <family val="1"/>
    </font>
    <font>
      <b/>
      <sz val="10"/>
      <name val="Times New Roman"/>
      <family val="1"/>
    </font>
    <font>
      <b/>
      <sz val="11"/>
      <name val="Times New Roman"/>
      <family val="1"/>
    </font>
    <font>
      <sz val="12"/>
      <name val="Times New Roman"/>
      <family val="1"/>
    </font>
    <font>
      <sz val="8"/>
      <color rgb="FFFF0000"/>
      <name val="Times New Roman"/>
      <family val="1"/>
    </font>
    <font>
      <sz val="10"/>
      <color theme="1"/>
      <name val="Times New Roman"/>
      <family val="1"/>
    </font>
    <font>
      <sz val="8"/>
      <color theme="1"/>
      <name val="Times New Roman"/>
      <family val="1"/>
    </font>
    <font>
      <u/>
      <sz val="8"/>
      <color rgb="FF0000FF"/>
      <name val="Times New Roman"/>
      <family val="1"/>
    </font>
    <font>
      <sz val="8"/>
      <color rgb="FF000000"/>
      <name val="Times New Roman"/>
      <family val="1"/>
    </font>
    <font>
      <sz val="7"/>
      <color theme="1"/>
      <name val="Times New Roman"/>
      <family val="1"/>
    </font>
    <font>
      <b/>
      <sz val="6"/>
      <color theme="1"/>
      <name val="Times New Roman"/>
      <family val="1"/>
    </font>
    <font>
      <b/>
      <sz val="8"/>
      <color theme="1"/>
      <name val="Times New Roman"/>
      <family val="1"/>
    </font>
    <font>
      <b/>
      <sz val="10"/>
      <color theme="1"/>
      <name val="Times New Roman"/>
      <family val="1"/>
    </font>
    <font>
      <b/>
      <sz val="11"/>
      <color theme="1"/>
      <name val="Times New Roman"/>
      <family val="1"/>
    </font>
    <font>
      <sz val="12"/>
      <color theme="1"/>
      <name val="Times New Roman"/>
      <family val="1"/>
    </font>
  </fonts>
  <fills count="9">
    <fill>
      <patternFill patternType="none"/>
    </fill>
    <fill>
      <patternFill patternType="gray125"/>
    </fill>
    <fill>
      <patternFill patternType="solid">
        <fgColor theme="6" tint="0.79998168889431442"/>
        <bgColor indexed="64"/>
      </patternFill>
    </fill>
    <fill>
      <patternFill patternType="solid">
        <fgColor indexed="9"/>
        <bgColor indexed="9"/>
      </patternFill>
    </fill>
    <fill>
      <patternFill patternType="solid">
        <fgColor theme="4" tint="0.59999389629810485"/>
        <bgColor indexed="64"/>
      </patternFill>
    </fill>
    <fill>
      <patternFill patternType="solid">
        <fgColor rgb="FFEAF1DD"/>
        <bgColor rgb="FFEAF1DD"/>
      </patternFill>
    </fill>
    <fill>
      <patternFill patternType="solid">
        <fgColor rgb="FFB8CCE4"/>
        <bgColor rgb="FFB8CCE4"/>
      </patternFill>
    </fill>
    <fill>
      <patternFill patternType="solid">
        <fgColor theme="0"/>
        <bgColor rgb="FFEAF1DD"/>
      </patternFill>
    </fill>
    <fill>
      <patternFill patternType="solid">
        <fgColor theme="0"/>
        <bgColor indexed="64"/>
      </patternFill>
    </fill>
  </fills>
  <borders count="7">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s>
  <cellStyleXfs count="6">
    <xf numFmtId="0" fontId="0" fillId="0" borderId="0"/>
    <xf numFmtId="0" fontId="3" fillId="0" borderId="0" applyNumberFormat="0" applyFill="0" applyBorder="0" applyAlignment="0" applyProtection="0">
      <alignment vertical="top"/>
      <protection locked="0"/>
    </xf>
    <xf numFmtId="164" fontId="6" fillId="3" borderId="0"/>
    <xf numFmtId="0" fontId="6" fillId="3" borderId="0"/>
    <xf numFmtId="0" fontId="6" fillId="3" borderId="0"/>
    <xf numFmtId="0" fontId="6" fillId="3" borderId="0"/>
  </cellStyleXfs>
  <cellXfs count="122">
    <xf numFmtId="0" fontId="0" fillId="0" borderId="0" xfId="0"/>
    <xf numFmtId="0" fontId="1" fillId="0" borderId="0" xfId="0" applyFont="1" applyAlignment="1">
      <alignment vertical="center"/>
    </xf>
    <xf numFmtId="2" fontId="2" fillId="0" borderId="0" xfId="0" applyNumberFormat="1" applyFont="1" applyAlignment="1">
      <alignment vertical="center"/>
    </xf>
    <xf numFmtId="3" fontId="2" fillId="0" borderId="0" xfId="0" applyNumberFormat="1" applyFont="1" applyAlignment="1">
      <alignment horizontal="right" vertical="center"/>
    </xf>
    <xf numFmtId="0" fontId="4" fillId="0" borderId="0" xfId="1" applyFont="1" applyAlignment="1" applyProtection="1">
      <alignment vertical="center"/>
    </xf>
    <xf numFmtId="0" fontId="2" fillId="0" borderId="0" xfId="0" applyFont="1" applyAlignment="1">
      <alignment vertical="center"/>
    </xf>
    <xf numFmtId="4" fontId="5" fillId="0" borderId="1" xfId="0" applyNumberFormat="1" applyFont="1" applyBorder="1" applyAlignment="1">
      <alignment horizontal="right" vertical="center"/>
    </xf>
    <xf numFmtId="3" fontId="5" fillId="0" borderId="1" xfId="0" applyNumberFormat="1" applyFont="1" applyBorder="1" applyAlignment="1">
      <alignment horizontal="righ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3" fontId="5" fillId="0" borderId="1" xfId="0" applyNumberFormat="1" applyFont="1" applyBorder="1" applyAlignment="1">
      <alignment horizontal="right" vertical="center"/>
    </xf>
    <xf numFmtId="0" fontId="5" fillId="0" borderId="1" xfId="0" applyFont="1" applyBorder="1" applyAlignment="1">
      <alignment horizontal="left" vertical="center"/>
    </xf>
    <xf numFmtId="0" fontId="2" fillId="0" borderId="1" xfId="0" applyFont="1" applyBorder="1" applyAlignment="1">
      <alignment vertical="center"/>
    </xf>
    <xf numFmtId="4" fontId="5" fillId="2" borderId="0" xfId="0" applyNumberFormat="1" applyFont="1" applyFill="1" applyAlignment="1">
      <alignment horizontal="right" vertical="center"/>
    </xf>
    <xf numFmtId="3" fontId="5" fillId="2" borderId="0" xfId="0" applyNumberFormat="1" applyFont="1" applyFill="1" applyAlignment="1">
      <alignment horizontal="right" vertical="center"/>
    </xf>
    <xf numFmtId="0" fontId="5" fillId="2" borderId="0" xfId="0" applyFont="1" applyFill="1" applyAlignment="1">
      <alignment horizontal="left" vertical="center"/>
    </xf>
    <xf numFmtId="0" fontId="2" fillId="2" borderId="0" xfId="0" applyFont="1" applyFill="1" applyAlignment="1">
      <alignment vertical="center"/>
    </xf>
    <xf numFmtId="4" fontId="5" fillId="0" borderId="0" xfId="0" applyNumberFormat="1" applyFont="1" applyAlignment="1">
      <alignment horizontal="right" vertical="center"/>
    </xf>
    <xf numFmtId="3" fontId="5" fillId="0" borderId="0" xfId="0" applyNumberFormat="1" applyFont="1" applyAlignment="1">
      <alignment horizontal="right" vertical="center"/>
    </xf>
    <xf numFmtId="0" fontId="5" fillId="0" borderId="0" xfId="0" applyFont="1" applyAlignment="1">
      <alignment horizontal="left" vertical="center"/>
    </xf>
    <xf numFmtId="4" fontId="5" fillId="2" borderId="0" xfId="0" quotePrefix="1" applyNumberFormat="1" applyFont="1" applyFill="1" applyAlignment="1">
      <alignment horizontal="right" vertical="center"/>
    </xf>
    <xf numFmtId="0" fontId="2" fillId="0" borderId="0" xfId="0" applyFont="1" applyAlignment="1">
      <alignment horizontal="right" vertical="center"/>
    </xf>
    <xf numFmtId="3" fontId="2" fillId="2" borderId="0" xfId="0" applyNumberFormat="1" applyFont="1" applyFill="1" applyAlignment="1">
      <alignment horizontal="right" vertical="center"/>
    </xf>
    <xf numFmtId="0" fontId="2" fillId="2" borderId="0" xfId="2" applyNumberFormat="1" applyFont="1" applyFill="1" applyAlignment="1">
      <alignment vertical="center"/>
    </xf>
    <xf numFmtId="3" fontId="5" fillId="0" borderId="2" xfId="0" applyNumberFormat="1" applyFont="1" applyBorder="1" applyAlignment="1">
      <alignment horizontal="right" vertical="center"/>
    </xf>
    <xf numFmtId="0" fontId="5" fillId="0" borderId="2" xfId="0" applyFont="1" applyBorder="1" applyAlignment="1">
      <alignment horizontal="left" vertical="center"/>
    </xf>
    <xf numFmtId="0" fontId="2" fillId="0" borderId="2" xfId="0" applyFont="1" applyBorder="1" applyAlignment="1">
      <alignment vertical="center"/>
    </xf>
    <xf numFmtId="0" fontId="2" fillId="0" borderId="2" xfId="3" applyFont="1" applyFill="1" applyBorder="1" applyAlignment="1">
      <alignment horizontal="left" vertical="center"/>
    </xf>
    <xf numFmtId="2" fontId="7" fillId="4" borderId="3" xfId="0" applyNumberFormat="1" applyFont="1" applyFill="1" applyBorder="1" applyAlignment="1">
      <alignment horizontal="right" vertical="center" wrapText="1"/>
    </xf>
    <xf numFmtId="164" fontId="7" fillId="4" borderId="3" xfId="2" applyFont="1" applyFill="1" applyBorder="1" applyAlignment="1">
      <alignment horizontal="right" vertical="center" wrapText="1"/>
    </xf>
    <xf numFmtId="164" fontId="8" fillId="4" borderId="3" xfId="2" applyFont="1" applyFill="1" applyBorder="1" applyAlignment="1">
      <alignment horizontal="right" vertical="center" wrapText="1"/>
    </xf>
    <xf numFmtId="164" fontId="9" fillId="4" borderId="3" xfId="2" applyFont="1" applyFill="1" applyBorder="1" applyAlignment="1">
      <alignment horizontal="center" vertical="center" wrapText="1"/>
    </xf>
    <xf numFmtId="2" fontId="10" fillId="4" borderId="3" xfId="0" applyNumberFormat="1" applyFont="1" applyFill="1" applyBorder="1" applyAlignment="1">
      <alignment horizontal="right" vertical="center" wrapText="1"/>
    </xf>
    <xf numFmtId="3" fontId="10" fillId="4" borderId="3" xfId="0" applyNumberFormat="1" applyFont="1" applyFill="1" applyBorder="1" applyAlignment="1">
      <alignment horizontal="right" vertical="center" wrapText="1"/>
    </xf>
    <xf numFmtId="164" fontId="10" fillId="4" borderId="3" xfId="2" applyFont="1" applyFill="1" applyBorder="1" applyAlignment="1">
      <alignment horizontal="right" vertical="center" wrapText="1"/>
    </xf>
    <xf numFmtId="164" fontId="10" fillId="4" borderId="3" xfId="2" applyFont="1" applyFill="1" applyBorder="1" applyAlignment="1">
      <alignment horizontal="left" vertical="center" wrapText="1"/>
    </xf>
    <xf numFmtId="164" fontId="10" fillId="4" borderId="3" xfId="2" applyFont="1" applyFill="1" applyBorder="1" applyAlignment="1">
      <alignment horizontal="center" vertical="center" wrapText="1"/>
    </xf>
    <xf numFmtId="0" fontId="1" fillId="0" borderId="0" xfId="0" applyFont="1" applyAlignment="1">
      <alignment vertical="center" wrapText="1"/>
    </xf>
    <xf numFmtId="2" fontId="1" fillId="0" borderId="1" xfId="0" applyNumberFormat="1" applyFont="1" applyBorder="1" applyAlignment="1">
      <alignment vertical="center"/>
    </xf>
    <xf numFmtId="3" fontId="1" fillId="0" borderId="1" xfId="0" applyNumberFormat="1" applyFont="1" applyBorder="1" applyAlignment="1">
      <alignment horizontal="right" vertical="center"/>
    </xf>
    <xf numFmtId="3" fontId="1" fillId="0" borderId="1" xfId="4" applyNumberFormat="1" applyFont="1" applyFill="1" applyBorder="1" applyAlignment="1">
      <alignment horizontal="right" vertical="center"/>
    </xf>
    <xf numFmtId="0" fontId="1" fillId="0" borderId="1" xfId="4" applyFont="1" applyFill="1" applyBorder="1" applyAlignment="1">
      <alignment vertical="center"/>
    </xf>
    <xf numFmtId="0" fontId="0" fillId="3" borderId="0" xfId="0" applyFill="1" applyAlignment="1">
      <alignment vertical="center" wrapText="1"/>
    </xf>
    <xf numFmtId="0" fontId="11" fillId="0" borderId="0" xfId="5" applyFont="1" applyFill="1" applyAlignment="1">
      <alignment vertical="center" wrapText="1"/>
    </xf>
    <xf numFmtId="0" fontId="12" fillId="0" borderId="0" xfId="4" applyFont="1" applyFill="1" applyAlignment="1">
      <alignment vertical="top"/>
    </xf>
    <xf numFmtId="4" fontId="5" fillId="0" borderId="3" xfId="0" applyNumberFormat="1" applyFont="1" applyBorder="1" applyAlignment="1">
      <alignment horizontal="right" vertical="center"/>
    </xf>
    <xf numFmtId="3" fontId="5" fillId="0" borderId="3" xfId="0" applyNumberFormat="1" applyFont="1" applyBorder="1" applyAlignment="1">
      <alignment horizontal="right" vertical="center" wrapText="1"/>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3" fontId="5" fillId="2" borderId="0" xfId="0" applyNumberFormat="1" applyFont="1" applyFill="1" applyAlignment="1">
      <alignment horizontal="right" vertical="center" wrapText="1"/>
    </xf>
    <xf numFmtId="3" fontId="5" fillId="0" borderId="0" xfId="0" applyNumberFormat="1" applyFont="1" applyAlignment="1">
      <alignment horizontal="right" vertical="center" wrapText="1"/>
    </xf>
    <xf numFmtId="0" fontId="2" fillId="0" borderId="0" xfId="0" applyFont="1" applyAlignment="1">
      <alignment vertical="center" wrapText="1"/>
    </xf>
    <xf numFmtId="0" fontId="2" fillId="0" borderId="0" xfId="0" applyFont="1" applyAlignment="1">
      <alignment vertical="top"/>
    </xf>
    <xf numFmtId="0" fontId="5" fillId="0" borderId="0" xfId="0" applyFont="1" applyAlignment="1">
      <alignment horizontal="left" vertical="center" wrapText="1"/>
    </xf>
    <xf numFmtId="0" fontId="5" fillId="2" borderId="0" xfId="0" applyFont="1" applyFill="1" applyAlignment="1">
      <alignment horizontal="left" vertical="center" wrapText="1"/>
    </xf>
    <xf numFmtId="3" fontId="2" fillId="0" borderId="0" xfId="3" applyNumberFormat="1" applyFont="1" applyFill="1" applyAlignment="1">
      <alignment horizontal="right" vertical="center"/>
    </xf>
    <xf numFmtId="0" fontId="2" fillId="0" borderId="0" xfId="5" applyFont="1" applyFill="1" applyAlignment="1">
      <alignment vertical="center"/>
    </xf>
    <xf numFmtId="3" fontId="2" fillId="2" borderId="0" xfId="3" applyNumberFormat="1" applyFont="1" applyFill="1" applyAlignment="1">
      <alignment horizontal="right" vertical="center"/>
    </xf>
    <xf numFmtId="4" fontId="5" fillId="2" borderId="1" xfId="0" applyNumberFormat="1" applyFont="1" applyFill="1" applyBorder="1" applyAlignment="1">
      <alignment horizontal="right" vertical="center"/>
    </xf>
    <xf numFmtId="0" fontId="2" fillId="0" borderId="0" xfId="2" applyNumberFormat="1" applyFont="1" applyFill="1" applyAlignment="1">
      <alignment vertical="center"/>
    </xf>
    <xf numFmtId="3" fontId="1" fillId="0" borderId="0" xfId="0" applyNumberFormat="1" applyFont="1" applyAlignment="1">
      <alignment vertical="center"/>
    </xf>
    <xf numFmtId="3" fontId="13" fillId="2" borderId="0" xfId="0" applyNumberFormat="1" applyFont="1" applyFill="1" applyAlignment="1">
      <alignment horizontal="right" vertical="center" wrapText="1"/>
    </xf>
    <xf numFmtId="0" fontId="13" fillId="0" borderId="1" xfId="0" applyFont="1" applyBorder="1" applyAlignment="1">
      <alignment horizontal="left" vertical="center"/>
    </xf>
    <xf numFmtId="0" fontId="14" fillId="0" borderId="0" xfId="0" applyFont="1" applyAlignment="1">
      <alignment vertical="center"/>
    </xf>
    <xf numFmtId="3" fontId="14" fillId="0" borderId="0" xfId="0" applyNumberFormat="1" applyFont="1" applyAlignment="1">
      <alignment vertical="center"/>
    </xf>
    <xf numFmtId="2" fontId="15" fillId="0" borderId="0" xfId="0" applyNumberFormat="1" applyFont="1" applyAlignment="1">
      <alignment vertical="center"/>
    </xf>
    <xf numFmtId="3" fontId="15" fillId="0" borderId="0" xfId="0" applyNumberFormat="1" applyFont="1" applyAlignment="1">
      <alignment horizontal="right" vertical="center"/>
    </xf>
    <xf numFmtId="0" fontId="16" fillId="0" borderId="0" xfId="0" applyFont="1" applyAlignment="1">
      <alignment vertical="center"/>
    </xf>
    <xf numFmtId="0" fontId="15" fillId="0" borderId="0" xfId="0" applyFont="1" applyAlignment="1">
      <alignment vertical="center"/>
    </xf>
    <xf numFmtId="4" fontId="17" fillId="0" borderId="3" xfId="0" applyNumberFormat="1" applyFont="1" applyBorder="1" applyAlignment="1">
      <alignment horizontal="right" vertical="center"/>
    </xf>
    <xf numFmtId="3" fontId="17" fillId="0" borderId="4" xfId="0" applyNumberFormat="1" applyFont="1" applyBorder="1" applyAlignment="1">
      <alignment horizontal="right" vertical="center" wrapText="1"/>
    </xf>
    <xf numFmtId="0" fontId="15"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4" xfId="0" applyFont="1" applyBorder="1" applyAlignment="1">
      <alignment horizontal="left" vertical="center" wrapText="1"/>
    </xf>
    <xf numFmtId="3" fontId="13" fillId="2" borderId="1" xfId="0" applyNumberFormat="1" applyFont="1" applyFill="1" applyBorder="1" applyAlignment="1">
      <alignment horizontal="right" vertical="center" wrapText="1"/>
    </xf>
    <xf numFmtId="0" fontId="17" fillId="2" borderId="0" xfId="0" applyFont="1" applyFill="1" applyAlignment="1">
      <alignment horizontal="left" vertical="center"/>
    </xf>
    <xf numFmtId="0" fontId="15" fillId="2" borderId="0" xfId="0" applyFont="1" applyFill="1" applyAlignment="1">
      <alignment vertical="center"/>
    </xf>
    <xf numFmtId="0" fontId="13" fillId="2" borderId="5" xfId="0" applyFont="1" applyFill="1" applyBorder="1" applyAlignment="1">
      <alignment horizontal="left" vertical="center"/>
    </xf>
    <xf numFmtId="4" fontId="17" fillId="0" borderId="0" xfId="0" applyNumberFormat="1" applyFont="1" applyAlignment="1">
      <alignment horizontal="right" vertical="center"/>
    </xf>
    <xf numFmtId="3" fontId="13" fillId="0" borderId="0" xfId="0" applyNumberFormat="1" applyFont="1" applyAlignment="1">
      <alignment horizontal="right" vertical="center" wrapText="1"/>
    </xf>
    <xf numFmtId="0" fontId="17" fillId="0" borderId="0" xfId="0" applyFont="1" applyAlignment="1">
      <alignment horizontal="left" vertical="center"/>
    </xf>
    <xf numFmtId="0" fontId="13" fillId="0" borderId="0" xfId="0" applyFont="1" applyAlignment="1">
      <alignment horizontal="left" vertical="center"/>
    </xf>
    <xf numFmtId="4" fontId="17" fillId="2" borderId="0" xfId="0" applyNumberFormat="1" applyFont="1" applyFill="1" applyAlignment="1">
      <alignment horizontal="right" vertical="center"/>
    </xf>
    <xf numFmtId="3" fontId="17" fillId="2" borderId="0" xfId="0" applyNumberFormat="1" applyFont="1" applyFill="1" applyAlignment="1">
      <alignment horizontal="right" vertical="center" wrapText="1"/>
    </xf>
    <xf numFmtId="3" fontId="17" fillId="0" borderId="0" xfId="0" applyNumberFormat="1" applyFont="1" applyAlignment="1">
      <alignment horizontal="right" vertical="center" wrapText="1"/>
    </xf>
    <xf numFmtId="4" fontId="17" fillId="5" borderId="0" xfId="0" applyNumberFormat="1" applyFont="1" applyFill="1" applyAlignment="1">
      <alignment horizontal="right" vertical="center"/>
    </xf>
    <xf numFmtId="3" fontId="17" fillId="5" borderId="0" xfId="0" applyNumberFormat="1" applyFont="1" applyFill="1" applyAlignment="1">
      <alignment horizontal="right" vertical="center" wrapText="1"/>
    </xf>
    <xf numFmtId="0" fontId="17" fillId="5" borderId="0" xfId="0" applyFont="1" applyFill="1" applyAlignment="1">
      <alignment horizontal="left" vertical="center"/>
    </xf>
    <xf numFmtId="0" fontId="15" fillId="5" borderId="0" xfId="0" applyFont="1" applyFill="1" applyAlignment="1">
      <alignment vertical="center"/>
    </xf>
    <xf numFmtId="3" fontId="17" fillId="0" borderId="0" xfId="0" applyNumberFormat="1" applyFont="1" applyAlignment="1">
      <alignment horizontal="right" vertical="center"/>
    </xf>
    <xf numFmtId="3" fontId="17" fillId="5" borderId="0" xfId="0" applyNumberFormat="1" applyFont="1" applyFill="1" applyAlignment="1">
      <alignment horizontal="right" vertical="center"/>
    </xf>
    <xf numFmtId="0" fontId="17" fillId="0" borderId="0" xfId="0" applyFont="1" applyAlignment="1">
      <alignment horizontal="left" vertical="center" wrapText="1"/>
    </xf>
    <xf numFmtId="0" fontId="15" fillId="0" borderId="0" xfId="0" applyFont="1" applyAlignment="1">
      <alignment horizontal="right" vertical="center"/>
    </xf>
    <xf numFmtId="3" fontId="15" fillId="5" borderId="0" xfId="0" applyNumberFormat="1" applyFont="1" applyFill="1" applyAlignment="1">
      <alignment horizontal="right" vertical="center"/>
    </xf>
    <xf numFmtId="0" fontId="15" fillId="0" borderId="6" xfId="0" applyFont="1" applyBorder="1" applyAlignment="1">
      <alignment horizontal="left" vertical="center"/>
    </xf>
    <xf numFmtId="0" fontId="14" fillId="0" borderId="0" xfId="0" applyFont="1" applyAlignment="1">
      <alignment vertical="center" wrapText="1"/>
    </xf>
    <xf numFmtId="2" fontId="18" fillId="6" borderId="4" xfId="0" applyNumberFormat="1" applyFont="1" applyFill="1" applyBorder="1" applyAlignment="1">
      <alignment horizontal="right" vertical="center" wrapText="1"/>
    </xf>
    <xf numFmtId="164" fontId="18" fillId="6" borderId="4" xfId="0" applyNumberFormat="1" applyFont="1" applyFill="1" applyBorder="1" applyAlignment="1">
      <alignment horizontal="right" vertical="center" wrapText="1"/>
    </xf>
    <xf numFmtId="164" fontId="19" fillId="6" borderId="4" xfId="0" applyNumberFormat="1" applyFont="1" applyFill="1" applyBorder="1" applyAlignment="1">
      <alignment horizontal="right" vertical="center" wrapText="1"/>
    </xf>
    <xf numFmtId="164" fontId="20" fillId="6" borderId="4" xfId="0" applyNumberFormat="1" applyFont="1" applyFill="1" applyBorder="1" applyAlignment="1">
      <alignment horizontal="center" vertical="center" wrapText="1"/>
    </xf>
    <xf numFmtId="2" fontId="21" fillId="6" borderId="4" xfId="0" applyNumberFormat="1" applyFont="1" applyFill="1" applyBorder="1" applyAlignment="1">
      <alignment horizontal="right" vertical="center" wrapText="1"/>
    </xf>
    <xf numFmtId="3" fontId="21" fillId="6" borderId="4" xfId="0" applyNumberFormat="1" applyFont="1" applyFill="1" applyBorder="1" applyAlignment="1">
      <alignment horizontal="right" vertical="center" wrapText="1"/>
    </xf>
    <xf numFmtId="164" fontId="21" fillId="6" borderId="4" xfId="0" applyNumberFormat="1" applyFont="1" applyFill="1" applyBorder="1" applyAlignment="1">
      <alignment horizontal="right" vertical="center" wrapText="1"/>
    </xf>
    <xf numFmtId="164" fontId="21" fillId="6" borderId="4" xfId="0" applyNumberFormat="1" applyFont="1" applyFill="1" applyBorder="1" applyAlignment="1">
      <alignment horizontal="left" vertical="center" wrapText="1"/>
    </xf>
    <xf numFmtId="164" fontId="21" fillId="6" borderId="4" xfId="0" applyNumberFormat="1" applyFont="1" applyFill="1" applyBorder="1" applyAlignment="1">
      <alignment horizontal="center" vertical="center" wrapText="1"/>
    </xf>
    <xf numFmtId="2" fontId="14" fillId="0" borderId="5" xfId="0" applyNumberFormat="1" applyFont="1" applyBorder="1" applyAlignment="1">
      <alignment vertical="center"/>
    </xf>
    <xf numFmtId="3" fontId="14" fillId="0" borderId="5" xfId="0" applyNumberFormat="1" applyFont="1" applyBorder="1" applyAlignment="1">
      <alignment horizontal="right" vertical="center"/>
    </xf>
    <xf numFmtId="0" fontId="14" fillId="0" borderId="5" xfId="0" applyFont="1" applyBorder="1" applyAlignment="1">
      <alignment vertical="center"/>
    </xf>
    <xf numFmtId="0" fontId="6" fillId="0" borderId="0" xfId="0" applyFont="1"/>
    <xf numFmtId="0" fontId="22" fillId="0" borderId="0" xfId="0" applyFont="1" applyAlignment="1">
      <alignment vertical="center" wrapText="1"/>
    </xf>
    <xf numFmtId="0" fontId="23" fillId="0" borderId="0" xfId="0" applyFont="1" applyAlignment="1">
      <alignment vertical="top"/>
    </xf>
    <xf numFmtId="4" fontId="17" fillId="0" borderId="1" xfId="0" applyNumberFormat="1" applyFont="1" applyBorder="1" applyAlignment="1">
      <alignment horizontal="right" vertical="center"/>
    </xf>
    <xf numFmtId="3" fontId="13" fillId="5" borderId="1" xfId="0" applyNumberFormat="1" applyFont="1" applyFill="1" applyBorder="1" applyAlignment="1">
      <alignment horizontal="right" vertical="center" wrapText="1"/>
    </xf>
    <xf numFmtId="3" fontId="13" fillId="5" borderId="0" xfId="0" applyNumberFormat="1" applyFont="1" applyFill="1" applyAlignment="1">
      <alignment horizontal="right" vertical="center" wrapText="1"/>
    </xf>
    <xf numFmtId="4" fontId="17" fillId="7" borderId="0" xfId="0" applyNumberFormat="1" applyFont="1" applyFill="1" applyAlignment="1">
      <alignment horizontal="right" vertical="center"/>
    </xf>
    <xf numFmtId="0" fontId="0" fillId="8" borderId="0" xfId="0" applyFill="1"/>
    <xf numFmtId="0" fontId="15" fillId="8" borderId="0" xfId="0" applyFont="1" applyFill="1" applyAlignment="1">
      <alignment vertical="center"/>
    </xf>
    <xf numFmtId="3" fontId="15" fillId="7" borderId="0" xfId="0" applyNumberFormat="1" applyFont="1" applyFill="1" applyAlignment="1">
      <alignment horizontal="right" vertical="center"/>
    </xf>
    <xf numFmtId="0" fontId="15" fillId="7" borderId="0" xfId="0" applyFont="1" applyFill="1" applyAlignment="1">
      <alignment vertical="center"/>
    </xf>
    <xf numFmtId="0" fontId="23" fillId="0" borderId="0" xfId="0" applyFont="1" applyAlignment="1">
      <alignment vertical="center"/>
    </xf>
  </cellXfs>
  <cellStyles count="6">
    <cellStyle name="F5" xfId="5" xr:uid="{7F35A1A4-545F-4D76-AA31-B035C26CF091}"/>
    <cellStyle name="F6" xfId="4" xr:uid="{8603A6CA-4968-4E7D-B61A-11A18583F7E6}"/>
    <cellStyle name="F7" xfId="2" xr:uid="{38F6544F-335C-4DD6-9D70-C2262DF2EBA7}"/>
    <cellStyle name="F8" xfId="3" xr:uid="{823FD5DA-3654-462C-8754-E4524AC8793F}"/>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ia.gov/electricity/data/eia861/" TargetMode="External"/><Relationship Id="rId13" Type="http://schemas.openxmlformats.org/officeDocument/2006/relationships/hyperlink" Target="https://www.eia.gov/electricity/data/eia861/" TargetMode="External"/><Relationship Id="rId18" Type="http://schemas.openxmlformats.org/officeDocument/2006/relationships/hyperlink" Target="https://www.eia.gov/electricity/data/eia861/" TargetMode="External"/><Relationship Id="rId3" Type="http://schemas.openxmlformats.org/officeDocument/2006/relationships/hyperlink" Target="https://www.eia.gov/electricity/data/eia861/" TargetMode="External"/><Relationship Id="rId21" Type="http://schemas.openxmlformats.org/officeDocument/2006/relationships/hyperlink" Target="https://www.eia.gov/electricity/data/eia861/" TargetMode="External"/><Relationship Id="rId7" Type="http://schemas.openxmlformats.org/officeDocument/2006/relationships/hyperlink" Target="https://www.eia.gov/electricity/data/eia861/" TargetMode="External"/><Relationship Id="rId12" Type="http://schemas.openxmlformats.org/officeDocument/2006/relationships/hyperlink" Target="https://www.eia.gov/electricity/data/eia861/" TargetMode="External"/><Relationship Id="rId17" Type="http://schemas.openxmlformats.org/officeDocument/2006/relationships/hyperlink" Target="https://www.eia.gov/electricity/data/eia861/" TargetMode="External"/><Relationship Id="rId2" Type="http://schemas.openxmlformats.org/officeDocument/2006/relationships/hyperlink" Target="https://www.eia.gov/electricity/data/eia861/" TargetMode="External"/><Relationship Id="rId16" Type="http://schemas.openxmlformats.org/officeDocument/2006/relationships/hyperlink" Target="https://www.eia.gov/electricity/data/eia861/" TargetMode="External"/><Relationship Id="rId20" Type="http://schemas.openxmlformats.org/officeDocument/2006/relationships/hyperlink" Target="https://www.eia.gov/electricity/data/eia861/" TargetMode="External"/><Relationship Id="rId1" Type="http://schemas.openxmlformats.org/officeDocument/2006/relationships/hyperlink" Target="https://www.eia.gov/electricity/data/eia861/" TargetMode="External"/><Relationship Id="rId6" Type="http://schemas.openxmlformats.org/officeDocument/2006/relationships/hyperlink" Target="https://www.eia.gov/electricity/data/eia861/" TargetMode="External"/><Relationship Id="rId11" Type="http://schemas.openxmlformats.org/officeDocument/2006/relationships/hyperlink" Target="https://www.eia.gov/electricity/data/eia861/" TargetMode="External"/><Relationship Id="rId5" Type="http://schemas.openxmlformats.org/officeDocument/2006/relationships/hyperlink" Target="https://www.eia.gov/electricity/data/eia861/" TargetMode="External"/><Relationship Id="rId15" Type="http://schemas.openxmlformats.org/officeDocument/2006/relationships/hyperlink" Target="https://www.eia.gov/electricity/data/eia861/" TargetMode="External"/><Relationship Id="rId23" Type="http://schemas.openxmlformats.org/officeDocument/2006/relationships/printerSettings" Target="../printerSettings/printerSettings1.bin"/><Relationship Id="rId10" Type="http://schemas.openxmlformats.org/officeDocument/2006/relationships/hyperlink" Target="https://www.eia.gov/electricity/data/eia861/" TargetMode="External"/><Relationship Id="rId19" Type="http://schemas.openxmlformats.org/officeDocument/2006/relationships/hyperlink" Target="https://www.eia.gov/electricity/data/eia861/" TargetMode="External"/><Relationship Id="rId4" Type="http://schemas.openxmlformats.org/officeDocument/2006/relationships/hyperlink" Target="https://www.eia.gov/electricity/data/eia861/" TargetMode="External"/><Relationship Id="rId9" Type="http://schemas.openxmlformats.org/officeDocument/2006/relationships/hyperlink" Target="https://www.eia.gov/electricity/data/eia861/" TargetMode="External"/><Relationship Id="rId14" Type="http://schemas.openxmlformats.org/officeDocument/2006/relationships/hyperlink" Target="https://www.eia.gov/electricity/data/eia861/" TargetMode="External"/><Relationship Id="rId22" Type="http://schemas.openxmlformats.org/officeDocument/2006/relationships/hyperlink" Target="https://www.eia.gov/electricity/data/eia8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54AAC-DBE2-4E54-808E-0528C820A5A2}">
  <dimension ref="A1:Q1438"/>
  <sheetViews>
    <sheetView showGridLines="0" tabSelected="1" zoomScaleNormal="100" workbookViewId="0">
      <selection activeCell="J21" sqref="J21"/>
    </sheetView>
  </sheetViews>
  <sheetFormatPr defaultColWidth="9.140625" defaultRowHeight="12.75" x14ac:dyDescent="0.2"/>
  <cols>
    <col min="1" max="1" width="14.7109375" style="1" customWidth="1"/>
    <col min="2" max="2" width="12.42578125" style="1" customWidth="1"/>
    <col min="3" max="3" width="16.140625" style="1" customWidth="1"/>
    <col min="4" max="7" width="13.140625" style="1" customWidth="1"/>
    <col min="8" max="16384" width="9.140625" style="1"/>
  </cols>
  <sheetData>
    <row r="1" spans="1:17" customFormat="1" ht="29.25" customHeight="1" x14ac:dyDescent="0.2">
      <c r="A1" s="121" t="s">
        <v>70</v>
      </c>
      <c r="B1" s="111" t="s">
        <v>110</v>
      </c>
      <c r="C1" s="110"/>
      <c r="D1" s="110"/>
      <c r="E1" s="110"/>
      <c r="F1" s="110"/>
      <c r="G1" s="110"/>
      <c r="H1" s="65"/>
      <c r="I1" s="65"/>
      <c r="J1" s="65"/>
      <c r="K1" s="65"/>
      <c r="L1" s="65"/>
      <c r="M1" s="65"/>
      <c r="N1" s="65"/>
      <c r="O1" s="65"/>
      <c r="P1" s="65"/>
      <c r="Q1" s="65"/>
    </row>
    <row r="2" spans="1:17" customFormat="1" ht="7.5" customHeight="1" thickBot="1" x14ac:dyDescent="0.25">
      <c r="A2" s="109"/>
      <c r="B2" s="109"/>
      <c r="C2" s="109"/>
      <c r="D2" s="108"/>
      <c r="E2" s="108"/>
      <c r="F2" s="108"/>
      <c r="G2" s="107"/>
      <c r="H2" s="65"/>
      <c r="I2" s="65"/>
      <c r="J2" s="65"/>
      <c r="K2" s="65"/>
      <c r="L2" s="65"/>
      <c r="M2" s="65"/>
      <c r="N2" s="65"/>
      <c r="O2" s="65"/>
      <c r="P2" s="65"/>
      <c r="Q2" s="65"/>
    </row>
    <row r="3" spans="1:17" customFormat="1" ht="12.75" customHeight="1" thickBot="1" x14ac:dyDescent="0.25">
      <c r="A3" s="105" t="s">
        <v>68</v>
      </c>
      <c r="B3" s="106"/>
      <c r="C3" s="105" t="s">
        <v>67</v>
      </c>
      <c r="D3" s="104" t="s">
        <v>66</v>
      </c>
      <c r="E3" s="104" t="s">
        <v>65</v>
      </c>
      <c r="F3" s="103" t="s">
        <v>64</v>
      </c>
      <c r="G3" s="102" t="s">
        <v>63</v>
      </c>
      <c r="H3" s="97"/>
      <c r="I3" s="97"/>
      <c r="J3" s="97"/>
      <c r="K3" s="97"/>
      <c r="L3" s="97"/>
      <c r="M3" s="97"/>
      <c r="N3" s="97"/>
      <c r="O3" s="97"/>
      <c r="P3" s="97"/>
      <c r="Q3" s="97"/>
    </row>
    <row r="4" spans="1:17" customFormat="1" ht="27.75" thickBot="1" x14ac:dyDescent="0.25">
      <c r="A4" s="101"/>
      <c r="B4" s="101"/>
      <c r="C4" s="101"/>
      <c r="D4" s="100"/>
      <c r="E4" s="99" t="s">
        <v>62</v>
      </c>
      <c r="F4" s="99" t="s">
        <v>61</v>
      </c>
      <c r="G4" s="98" t="s">
        <v>60</v>
      </c>
      <c r="H4" s="97"/>
      <c r="I4" s="97"/>
      <c r="J4" s="97"/>
      <c r="K4" s="97"/>
      <c r="L4" s="97"/>
      <c r="M4" s="97"/>
      <c r="N4" s="97"/>
      <c r="O4" s="97"/>
      <c r="P4" s="97"/>
      <c r="Q4" s="97"/>
    </row>
    <row r="5" spans="1:17" customFormat="1" ht="11.25" customHeight="1" x14ac:dyDescent="0.2">
      <c r="A5" s="96" t="s">
        <v>59</v>
      </c>
      <c r="B5" s="70"/>
      <c r="C5" s="82" t="s">
        <v>58</v>
      </c>
      <c r="D5" s="86">
        <v>98240</v>
      </c>
      <c r="E5" s="86">
        <v>824566.9</v>
      </c>
      <c r="F5" s="86">
        <v>10075117</v>
      </c>
      <c r="G5" s="80">
        <f>(E5/F5)*100</f>
        <v>8.1841918064078065</v>
      </c>
      <c r="H5" s="70"/>
      <c r="I5" s="70"/>
      <c r="J5" s="70"/>
      <c r="K5" s="70"/>
      <c r="L5" s="70"/>
      <c r="M5" s="70"/>
      <c r="N5" s="70"/>
      <c r="O5" s="70"/>
      <c r="P5" s="70"/>
      <c r="Q5" s="70"/>
    </row>
    <row r="6" spans="1:17" customFormat="1" ht="11.25" customHeight="1" x14ac:dyDescent="0.2">
      <c r="A6" s="90" t="s">
        <v>57</v>
      </c>
      <c r="B6" s="90"/>
      <c r="C6" s="90"/>
      <c r="D6" s="95">
        <f>D67-D5</f>
        <v>43717</v>
      </c>
      <c r="E6" s="95">
        <f>E67-E5</f>
        <v>255272.29999999993</v>
      </c>
      <c r="F6" s="95">
        <f>F67-F5</f>
        <v>2795435</v>
      </c>
      <c r="G6" s="87">
        <f>(E6/F6)*100</f>
        <v>9.1317558805695676</v>
      </c>
      <c r="H6" s="70"/>
      <c r="I6" s="70"/>
      <c r="J6" s="70"/>
      <c r="K6" s="70"/>
      <c r="L6" s="70"/>
      <c r="M6" s="70"/>
      <c r="N6" s="70"/>
      <c r="O6" s="70"/>
      <c r="P6" s="70"/>
      <c r="Q6" s="70"/>
    </row>
    <row r="7" spans="1:17" s="117" customFormat="1" ht="7.5" customHeight="1" x14ac:dyDescent="0.2">
      <c r="A7" s="120"/>
      <c r="B7" s="120"/>
      <c r="C7" s="120"/>
      <c r="D7" s="119"/>
      <c r="E7" s="119"/>
      <c r="F7" s="119"/>
      <c r="G7" s="116"/>
      <c r="H7" s="118"/>
      <c r="I7" s="118"/>
      <c r="J7" s="118"/>
      <c r="K7" s="118"/>
      <c r="L7" s="118"/>
      <c r="M7" s="118"/>
      <c r="N7" s="118"/>
      <c r="O7" s="118"/>
      <c r="P7" s="118"/>
      <c r="Q7" s="118"/>
    </row>
    <row r="8" spans="1:17" customFormat="1" ht="11.25" customHeight="1" x14ac:dyDescent="0.2">
      <c r="A8" s="90" t="s">
        <v>108</v>
      </c>
      <c r="B8" s="90"/>
      <c r="C8" s="90" t="s">
        <v>58</v>
      </c>
      <c r="D8" s="95">
        <v>4</v>
      </c>
      <c r="E8" s="95">
        <v>222</v>
      </c>
      <c r="F8" s="95">
        <v>3629</v>
      </c>
      <c r="G8" s="87">
        <f>(E8/F8)*100</f>
        <v>6.117387710112979</v>
      </c>
      <c r="H8" s="70"/>
      <c r="I8" s="70"/>
      <c r="J8" s="70"/>
      <c r="K8" s="70"/>
      <c r="L8" s="70"/>
      <c r="M8" s="70"/>
      <c r="N8" s="70"/>
      <c r="O8" s="70"/>
      <c r="P8" s="70"/>
      <c r="Q8" s="70"/>
    </row>
    <row r="9" spans="1:17" customFormat="1" ht="11.25" customHeight="1" x14ac:dyDescent="0.2">
      <c r="A9" s="70" t="s">
        <v>107</v>
      </c>
      <c r="B9" s="70"/>
      <c r="C9" s="70" t="s">
        <v>58</v>
      </c>
      <c r="D9" s="94" t="s">
        <v>89</v>
      </c>
      <c r="E9" s="94" t="s">
        <v>89</v>
      </c>
      <c r="F9" s="94" t="s">
        <v>89</v>
      </c>
      <c r="G9" s="116" t="s">
        <v>89</v>
      </c>
      <c r="H9" s="70"/>
      <c r="I9" s="70"/>
      <c r="J9" s="70"/>
      <c r="K9" s="70"/>
      <c r="L9" s="70"/>
      <c r="M9" s="70"/>
      <c r="N9" s="70"/>
      <c r="O9" s="70"/>
      <c r="P9" s="70"/>
      <c r="Q9" s="70"/>
    </row>
    <row r="10" spans="1:17" customFormat="1" ht="11.25" customHeight="1" x14ac:dyDescent="0.2">
      <c r="A10" s="90" t="s">
        <v>101</v>
      </c>
      <c r="B10" s="90"/>
      <c r="C10" s="90" t="s">
        <v>58</v>
      </c>
      <c r="D10" s="95" t="s">
        <v>89</v>
      </c>
      <c r="E10" s="95" t="s">
        <v>89</v>
      </c>
      <c r="F10" s="95" t="s">
        <v>89</v>
      </c>
      <c r="G10" s="87" t="s">
        <v>89</v>
      </c>
      <c r="H10" s="70"/>
      <c r="I10" s="70"/>
      <c r="J10" s="70"/>
      <c r="K10" s="70"/>
      <c r="L10" s="70"/>
      <c r="M10" s="70"/>
      <c r="N10" s="70"/>
      <c r="O10" s="70"/>
      <c r="P10" s="70"/>
      <c r="Q10" s="70"/>
    </row>
    <row r="11" spans="1:17" customFormat="1" ht="11.25" customHeight="1" x14ac:dyDescent="0.2">
      <c r="A11" s="70" t="s">
        <v>100</v>
      </c>
      <c r="B11" s="70"/>
      <c r="C11" s="70" t="s">
        <v>58</v>
      </c>
      <c r="D11" s="68">
        <v>1</v>
      </c>
      <c r="E11" s="68">
        <v>181</v>
      </c>
      <c r="F11" s="68">
        <v>2767</v>
      </c>
      <c r="G11" s="80">
        <f>(E11/F11)*100</f>
        <v>6.5413805565594512</v>
      </c>
      <c r="H11" s="70"/>
      <c r="I11" s="70"/>
      <c r="J11" s="70"/>
      <c r="K11" s="70"/>
      <c r="L11" s="70"/>
      <c r="M11" s="70"/>
      <c r="N11" s="70"/>
      <c r="O11" s="70"/>
      <c r="P11" s="70"/>
      <c r="Q11" s="70"/>
    </row>
    <row r="12" spans="1:17" customFormat="1" ht="11.25" customHeight="1" x14ac:dyDescent="0.2">
      <c r="A12" s="90" t="s">
        <v>94</v>
      </c>
      <c r="B12" s="90"/>
      <c r="C12" s="90" t="s">
        <v>58</v>
      </c>
      <c r="D12" s="95" t="s">
        <v>89</v>
      </c>
      <c r="E12" s="95" t="s">
        <v>89</v>
      </c>
      <c r="F12" s="95" t="s">
        <v>89</v>
      </c>
      <c r="G12" s="87" t="s">
        <v>89</v>
      </c>
      <c r="H12" s="70"/>
      <c r="I12" s="70"/>
      <c r="J12" s="70"/>
      <c r="K12" s="70"/>
      <c r="L12" s="70"/>
      <c r="M12" s="70"/>
      <c r="N12" s="70"/>
      <c r="O12" s="70"/>
      <c r="P12" s="70"/>
      <c r="Q12" s="70"/>
    </row>
    <row r="13" spans="1:17" customFormat="1" ht="7.5" customHeight="1" x14ac:dyDescent="0.2">
      <c r="A13" s="70"/>
      <c r="B13" s="70"/>
      <c r="C13" s="70"/>
      <c r="D13" s="94"/>
      <c r="E13" s="94"/>
      <c r="F13" s="94"/>
      <c r="G13" s="80"/>
      <c r="H13" s="70"/>
      <c r="I13" s="70"/>
      <c r="J13" s="70"/>
      <c r="K13" s="70"/>
      <c r="L13" s="70"/>
      <c r="M13" s="70"/>
      <c r="N13" s="70"/>
      <c r="O13" s="70"/>
      <c r="P13" s="70"/>
      <c r="Q13" s="70"/>
    </row>
    <row r="14" spans="1:17" customFormat="1" ht="11.25" customHeight="1" x14ac:dyDescent="0.2">
      <c r="A14" s="89" t="s">
        <v>56</v>
      </c>
      <c r="B14" s="90"/>
      <c r="C14" s="89" t="s">
        <v>6</v>
      </c>
      <c r="D14" s="92" t="s">
        <v>89</v>
      </c>
      <c r="E14" s="92" t="s">
        <v>89</v>
      </c>
      <c r="F14" s="92" t="s">
        <v>89</v>
      </c>
      <c r="G14" s="87" t="s">
        <v>89</v>
      </c>
      <c r="H14" s="70"/>
      <c r="I14" s="70"/>
      <c r="J14" s="70"/>
      <c r="K14" s="70"/>
      <c r="L14" s="70"/>
      <c r="M14" s="70"/>
      <c r="N14" s="70"/>
      <c r="O14" s="70"/>
      <c r="P14" s="70"/>
      <c r="Q14" s="70"/>
    </row>
    <row r="15" spans="1:17" customFormat="1" ht="11.25" customHeight="1" x14ac:dyDescent="0.2">
      <c r="A15" s="82" t="s">
        <v>55</v>
      </c>
      <c r="B15" s="70"/>
      <c r="C15" s="82" t="s">
        <v>6</v>
      </c>
      <c r="D15" s="91" t="s">
        <v>89</v>
      </c>
      <c r="E15" s="91" t="s">
        <v>89</v>
      </c>
      <c r="F15" s="91" t="s">
        <v>89</v>
      </c>
      <c r="G15" s="80" t="s">
        <v>89</v>
      </c>
      <c r="H15" s="70"/>
      <c r="I15" s="70"/>
      <c r="J15" s="70"/>
      <c r="K15" s="70"/>
      <c r="L15" s="70"/>
      <c r="M15" s="70"/>
      <c r="N15" s="70"/>
      <c r="O15" s="70"/>
      <c r="P15" s="70"/>
      <c r="Q15" s="70"/>
    </row>
    <row r="16" spans="1:17" customFormat="1" ht="11.25" customHeight="1" x14ac:dyDescent="0.2">
      <c r="A16" s="89" t="s">
        <v>54</v>
      </c>
      <c r="B16" s="90"/>
      <c r="C16" s="89" t="s">
        <v>6</v>
      </c>
      <c r="D16" s="88">
        <v>1654</v>
      </c>
      <c r="E16" s="88">
        <v>8772</v>
      </c>
      <c r="F16" s="88">
        <v>87657</v>
      </c>
      <c r="G16" s="87">
        <f>(E16/F16)*100</f>
        <v>10.00718710428146</v>
      </c>
      <c r="H16" s="70"/>
      <c r="I16" s="70"/>
      <c r="J16" s="70"/>
      <c r="K16" s="70"/>
      <c r="L16" s="70"/>
      <c r="M16" s="70"/>
      <c r="N16" s="70"/>
      <c r="O16" s="70"/>
      <c r="P16" s="70"/>
      <c r="Q16" s="70"/>
    </row>
    <row r="17" spans="1:17" customFormat="1" ht="11.25" customHeight="1" x14ac:dyDescent="0.2">
      <c r="A17" s="82" t="s">
        <v>53</v>
      </c>
      <c r="B17" s="70"/>
      <c r="C17" s="82" t="s">
        <v>4</v>
      </c>
      <c r="D17" s="86" t="s">
        <v>89</v>
      </c>
      <c r="E17" s="86" t="s">
        <v>89</v>
      </c>
      <c r="F17" s="86" t="s">
        <v>89</v>
      </c>
      <c r="G17" s="80" t="s">
        <v>89</v>
      </c>
      <c r="H17" s="70"/>
      <c r="I17" s="70"/>
      <c r="J17" s="70"/>
      <c r="K17" s="70"/>
      <c r="L17" s="70"/>
      <c r="M17" s="70"/>
      <c r="N17" s="70"/>
      <c r="O17" s="70"/>
      <c r="P17" s="70"/>
      <c r="Q17" s="70"/>
    </row>
    <row r="18" spans="1:17" customFormat="1" ht="11.25" customHeight="1" x14ac:dyDescent="0.2">
      <c r="A18" s="89" t="s">
        <v>52</v>
      </c>
      <c r="B18" s="90"/>
      <c r="C18" s="89" t="s">
        <v>6</v>
      </c>
      <c r="D18" s="88" t="s">
        <v>89</v>
      </c>
      <c r="E18" s="88" t="s">
        <v>89</v>
      </c>
      <c r="F18" s="88" t="s">
        <v>89</v>
      </c>
      <c r="G18" s="87" t="s">
        <v>89</v>
      </c>
      <c r="H18" s="70"/>
      <c r="I18" s="70"/>
      <c r="J18" s="70"/>
      <c r="K18" s="70"/>
      <c r="L18" s="70"/>
      <c r="M18" s="70"/>
      <c r="N18" s="70"/>
      <c r="O18" s="70"/>
      <c r="P18" s="70"/>
      <c r="Q18" s="70"/>
    </row>
    <row r="19" spans="1:17" customFormat="1" ht="11.25" customHeight="1" x14ac:dyDescent="0.2">
      <c r="A19" s="82" t="s">
        <v>51</v>
      </c>
      <c r="B19" s="70"/>
      <c r="C19" s="82" t="s">
        <v>4</v>
      </c>
      <c r="D19" s="86">
        <v>2869</v>
      </c>
      <c r="E19" s="86">
        <v>14342.4</v>
      </c>
      <c r="F19" s="86">
        <v>217858</v>
      </c>
      <c r="G19" s="80">
        <f>(E19/F19)*100</f>
        <v>6.583370819524645</v>
      </c>
      <c r="H19" s="70"/>
      <c r="I19" s="70"/>
      <c r="J19" s="70"/>
      <c r="K19" s="70"/>
      <c r="L19" s="70"/>
      <c r="M19" s="70"/>
      <c r="N19" s="70"/>
      <c r="O19" s="70"/>
      <c r="P19" s="70"/>
      <c r="Q19" s="70"/>
    </row>
    <row r="20" spans="1:17" customFormat="1" ht="11.25" customHeight="1" x14ac:dyDescent="0.2">
      <c r="A20" s="89" t="s">
        <v>50</v>
      </c>
      <c r="B20" s="90"/>
      <c r="C20" s="89" t="s">
        <v>4</v>
      </c>
      <c r="D20" s="88">
        <v>358</v>
      </c>
      <c r="E20" s="88">
        <v>1298.9000000000001</v>
      </c>
      <c r="F20" s="88">
        <v>9977</v>
      </c>
      <c r="G20" s="87">
        <f>(E20/F20)*100</f>
        <v>13.018943570211489</v>
      </c>
      <c r="H20" s="70"/>
      <c r="I20" s="70"/>
      <c r="J20" s="70"/>
      <c r="K20" s="70"/>
      <c r="L20" s="70"/>
      <c r="M20" s="70"/>
      <c r="N20" s="70"/>
      <c r="O20" s="70"/>
      <c r="P20" s="70"/>
      <c r="Q20" s="70"/>
    </row>
    <row r="21" spans="1:17" customFormat="1" ht="11.25" customHeight="1" x14ac:dyDescent="0.2">
      <c r="A21" s="82" t="s">
        <v>49</v>
      </c>
      <c r="B21" s="70"/>
      <c r="C21" s="82" t="s">
        <v>6</v>
      </c>
      <c r="D21" s="91" t="s">
        <v>89</v>
      </c>
      <c r="E21" s="91" t="s">
        <v>89</v>
      </c>
      <c r="F21" s="91" t="s">
        <v>89</v>
      </c>
      <c r="G21" s="80" t="s">
        <v>89</v>
      </c>
      <c r="H21" s="70"/>
      <c r="I21" s="70"/>
      <c r="J21" s="70"/>
      <c r="K21" s="70"/>
      <c r="L21" s="70"/>
      <c r="M21" s="70"/>
      <c r="N21" s="70"/>
      <c r="O21" s="70"/>
      <c r="P21" s="70"/>
      <c r="Q21" s="70"/>
    </row>
    <row r="22" spans="1:17" customFormat="1" ht="11.25" customHeight="1" x14ac:dyDescent="0.2">
      <c r="A22" s="89" t="s">
        <v>48</v>
      </c>
      <c r="B22" s="90"/>
      <c r="C22" s="89" t="s">
        <v>6</v>
      </c>
      <c r="D22" s="92" t="s">
        <v>89</v>
      </c>
      <c r="E22" s="92" t="s">
        <v>89</v>
      </c>
      <c r="F22" s="92" t="s">
        <v>89</v>
      </c>
      <c r="G22" s="87" t="s">
        <v>89</v>
      </c>
      <c r="H22" s="70"/>
      <c r="I22" s="70"/>
      <c r="J22" s="70"/>
      <c r="K22" s="70"/>
      <c r="L22" s="70"/>
      <c r="M22" s="70"/>
      <c r="N22" s="70"/>
      <c r="O22" s="70"/>
      <c r="P22" s="70"/>
      <c r="Q22" s="70"/>
    </row>
    <row r="23" spans="1:17" customFormat="1" ht="11.25" customHeight="1" x14ac:dyDescent="0.2">
      <c r="A23" s="82" t="s">
        <v>47</v>
      </c>
      <c r="B23" s="70"/>
      <c r="C23" s="82" t="s">
        <v>6</v>
      </c>
      <c r="D23" s="91" t="s">
        <v>89</v>
      </c>
      <c r="E23" s="91" t="s">
        <v>89</v>
      </c>
      <c r="F23" s="91" t="s">
        <v>89</v>
      </c>
      <c r="G23" s="80" t="s">
        <v>89</v>
      </c>
      <c r="H23" s="70"/>
      <c r="I23" s="70"/>
      <c r="J23" s="70"/>
      <c r="K23" s="70"/>
      <c r="L23" s="70"/>
      <c r="M23" s="70"/>
      <c r="N23" s="70"/>
      <c r="O23" s="70"/>
      <c r="P23" s="70"/>
      <c r="Q23" s="70"/>
    </row>
    <row r="24" spans="1:17" customFormat="1" ht="11.25" customHeight="1" x14ac:dyDescent="0.2">
      <c r="A24" s="89" t="s">
        <v>46</v>
      </c>
      <c r="B24" s="90"/>
      <c r="C24" s="89" t="s">
        <v>6</v>
      </c>
      <c r="D24" s="92" t="s">
        <v>89</v>
      </c>
      <c r="E24" s="92" t="s">
        <v>89</v>
      </c>
      <c r="F24" s="92" t="s">
        <v>89</v>
      </c>
      <c r="G24" s="87" t="s">
        <v>89</v>
      </c>
      <c r="H24" s="70"/>
      <c r="I24" s="70"/>
      <c r="J24" s="70"/>
      <c r="K24" s="70"/>
      <c r="L24" s="70"/>
      <c r="M24" s="70"/>
      <c r="N24" s="70"/>
      <c r="O24" s="70"/>
      <c r="P24" s="70"/>
      <c r="Q24" s="70"/>
    </row>
    <row r="25" spans="1:17" customFormat="1" ht="11.25" customHeight="1" x14ac:dyDescent="0.2">
      <c r="A25" s="82" t="s">
        <v>45</v>
      </c>
      <c r="B25" s="70"/>
      <c r="C25" s="82" t="s">
        <v>4</v>
      </c>
      <c r="D25" s="91" t="s">
        <v>89</v>
      </c>
      <c r="E25" s="91" t="s">
        <v>89</v>
      </c>
      <c r="F25" s="91" t="s">
        <v>89</v>
      </c>
      <c r="G25" s="80" t="s">
        <v>89</v>
      </c>
      <c r="H25" s="70"/>
      <c r="I25" s="70"/>
      <c r="J25" s="70"/>
      <c r="K25" s="70"/>
      <c r="L25" s="70"/>
      <c r="M25" s="70"/>
      <c r="N25" s="70"/>
      <c r="O25" s="70"/>
      <c r="P25" s="70"/>
      <c r="Q25" s="70"/>
    </row>
    <row r="26" spans="1:17" customFormat="1" ht="11.25" customHeight="1" x14ac:dyDescent="0.2">
      <c r="A26" s="89" t="s">
        <v>44</v>
      </c>
      <c r="B26" s="90"/>
      <c r="C26" s="89" t="s">
        <v>4</v>
      </c>
      <c r="D26" s="88">
        <v>2320</v>
      </c>
      <c r="E26" s="88">
        <v>10080.9</v>
      </c>
      <c r="F26" s="88">
        <v>98329</v>
      </c>
      <c r="G26" s="87">
        <f>(E26/F26)*100</f>
        <v>10.25221450436799</v>
      </c>
      <c r="H26" s="70"/>
      <c r="I26" s="70"/>
      <c r="J26" s="70"/>
      <c r="K26" s="70"/>
      <c r="L26" s="70"/>
      <c r="M26" s="70"/>
      <c r="N26" s="70"/>
      <c r="O26" s="70"/>
      <c r="P26" s="70"/>
      <c r="Q26" s="70"/>
    </row>
    <row r="27" spans="1:17" customFormat="1" ht="11.25" customHeight="1" x14ac:dyDescent="0.2">
      <c r="A27" s="82" t="s">
        <v>43</v>
      </c>
      <c r="B27" s="70"/>
      <c r="C27" s="82" t="s">
        <v>6</v>
      </c>
      <c r="D27" s="86" t="s">
        <v>89</v>
      </c>
      <c r="E27" s="86" t="s">
        <v>89</v>
      </c>
      <c r="F27" s="86" t="s">
        <v>89</v>
      </c>
      <c r="G27" s="80" t="s">
        <v>89</v>
      </c>
      <c r="H27" s="70"/>
      <c r="I27" s="70"/>
      <c r="J27" s="70"/>
      <c r="K27" s="70"/>
      <c r="L27" s="70"/>
      <c r="M27" s="70"/>
      <c r="N27" s="70"/>
      <c r="O27" s="70"/>
      <c r="P27" s="70"/>
      <c r="Q27" s="70"/>
    </row>
    <row r="28" spans="1:17" customFormat="1" ht="11.25" customHeight="1" x14ac:dyDescent="0.2">
      <c r="A28" s="89" t="s">
        <v>42</v>
      </c>
      <c r="B28" s="90"/>
      <c r="C28" s="89" t="s">
        <v>6</v>
      </c>
      <c r="D28" s="92" t="s">
        <v>89</v>
      </c>
      <c r="E28" s="92" t="s">
        <v>89</v>
      </c>
      <c r="F28" s="92" t="s">
        <v>89</v>
      </c>
      <c r="G28" s="87" t="s">
        <v>89</v>
      </c>
      <c r="H28" s="70"/>
      <c r="I28" s="70"/>
      <c r="J28" s="70"/>
      <c r="K28" s="70"/>
      <c r="L28" s="70"/>
      <c r="M28" s="70"/>
      <c r="N28" s="70"/>
      <c r="O28" s="70"/>
      <c r="P28" s="70"/>
      <c r="Q28" s="70"/>
    </row>
    <row r="29" spans="1:17" customFormat="1" ht="11.25" customHeight="1" x14ac:dyDescent="0.2">
      <c r="A29" s="82" t="s">
        <v>41</v>
      </c>
      <c r="B29" s="70"/>
      <c r="C29" s="82" t="s">
        <v>6</v>
      </c>
      <c r="D29" s="91" t="s">
        <v>89</v>
      </c>
      <c r="E29" s="91" t="s">
        <v>89</v>
      </c>
      <c r="F29" s="91" t="s">
        <v>89</v>
      </c>
      <c r="G29" s="80" t="s">
        <v>89</v>
      </c>
      <c r="H29" s="70"/>
      <c r="I29" s="70"/>
      <c r="J29" s="70"/>
      <c r="K29" s="70"/>
      <c r="L29" s="70"/>
      <c r="M29" s="70"/>
      <c r="N29" s="70"/>
      <c r="O29" s="70"/>
      <c r="P29" s="70"/>
      <c r="Q29" s="70"/>
    </row>
    <row r="30" spans="1:17" customFormat="1" ht="11.25" customHeight="1" x14ac:dyDescent="0.2">
      <c r="A30" s="89" t="s">
        <v>40</v>
      </c>
      <c r="B30" s="90"/>
      <c r="C30" s="89" t="s">
        <v>6</v>
      </c>
      <c r="D30" s="88" t="s">
        <v>89</v>
      </c>
      <c r="E30" s="88" t="s">
        <v>89</v>
      </c>
      <c r="F30" s="88" t="s">
        <v>89</v>
      </c>
      <c r="G30" s="87" t="s">
        <v>89</v>
      </c>
      <c r="H30" s="70"/>
      <c r="I30" s="70"/>
      <c r="J30" s="70"/>
      <c r="K30" s="70"/>
      <c r="L30" s="70"/>
      <c r="M30" s="70"/>
      <c r="N30" s="70"/>
      <c r="O30" s="70"/>
      <c r="P30" s="70"/>
      <c r="Q30" s="70"/>
    </row>
    <row r="31" spans="1:17" customFormat="1" ht="11.25" customHeight="1" x14ac:dyDescent="0.2">
      <c r="A31" s="82" t="s">
        <v>39</v>
      </c>
      <c r="B31" s="70"/>
      <c r="C31" s="82" t="s">
        <v>6</v>
      </c>
      <c r="D31" s="86" t="s">
        <v>89</v>
      </c>
      <c r="E31" s="86" t="s">
        <v>89</v>
      </c>
      <c r="F31" s="86" t="s">
        <v>89</v>
      </c>
      <c r="G31" s="80" t="s">
        <v>89</v>
      </c>
      <c r="H31" s="70"/>
      <c r="I31" s="70"/>
      <c r="J31" s="70"/>
      <c r="K31" s="70"/>
      <c r="L31" s="70"/>
      <c r="M31" s="70"/>
      <c r="N31" s="70"/>
      <c r="O31" s="70"/>
      <c r="P31" s="70"/>
      <c r="Q31" s="70"/>
    </row>
    <row r="32" spans="1:17" customFormat="1" ht="11.25" customHeight="1" x14ac:dyDescent="0.2">
      <c r="A32" s="89" t="s">
        <v>37</v>
      </c>
      <c r="B32" s="90"/>
      <c r="C32" s="89" t="s">
        <v>6</v>
      </c>
      <c r="D32" s="92" t="s">
        <v>89</v>
      </c>
      <c r="E32" s="92" t="s">
        <v>89</v>
      </c>
      <c r="F32" s="92" t="s">
        <v>89</v>
      </c>
      <c r="G32" s="87" t="s">
        <v>89</v>
      </c>
      <c r="H32" s="70"/>
      <c r="I32" s="70"/>
      <c r="J32" s="70"/>
      <c r="K32" s="70"/>
      <c r="L32" s="70"/>
      <c r="M32" s="70"/>
      <c r="N32" s="70"/>
      <c r="O32" s="70"/>
      <c r="P32" s="70"/>
      <c r="Q32" s="70"/>
    </row>
    <row r="33" spans="1:17" customFormat="1" ht="11.25" customHeight="1" x14ac:dyDescent="0.2">
      <c r="A33" s="82" t="s">
        <v>36</v>
      </c>
      <c r="B33" s="70"/>
      <c r="C33" s="82" t="s">
        <v>6</v>
      </c>
      <c r="D33" s="86" t="s">
        <v>89</v>
      </c>
      <c r="E33" s="86" t="s">
        <v>89</v>
      </c>
      <c r="F33" s="86" t="s">
        <v>89</v>
      </c>
      <c r="G33" s="80" t="s">
        <v>89</v>
      </c>
      <c r="H33" s="70"/>
      <c r="I33" s="70"/>
      <c r="J33" s="70"/>
      <c r="K33" s="70"/>
      <c r="L33" s="70"/>
      <c r="M33" s="70"/>
      <c r="N33" s="70"/>
      <c r="O33" s="70"/>
      <c r="P33" s="70"/>
      <c r="Q33" s="70"/>
    </row>
    <row r="34" spans="1:17" customFormat="1" ht="11.25" customHeight="1" x14ac:dyDescent="0.2">
      <c r="A34" s="89" t="s">
        <v>35</v>
      </c>
      <c r="B34" s="90"/>
      <c r="C34" s="89" t="s">
        <v>6</v>
      </c>
      <c r="D34" s="88">
        <v>3028</v>
      </c>
      <c r="E34" s="88">
        <v>20486</v>
      </c>
      <c r="F34" s="88">
        <v>214751</v>
      </c>
      <c r="G34" s="87">
        <f>(E34/F34)*100</f>
        <v>9.539420072549138</v>
      </c>
      <c r="H34" s="70"/>
      <c r="I34" s="70"/>
      <c r="J34" s="70"/>
      <c r="K34" s="70"/>
      <c r="L34" s="70"/>
      <c r="M34" s="70"/>
      <c r="N34" s="70"/>
      <c r="O34" s="70"/>
      <c r="P34" s="70"/>
      <c r="Q34" s="70"/>
    </row>
    <row r="35" spans="1:17" customFormat="1" ht="11.25" customHeight="1" x14ac:dyDescent="0.2">
      <c r="A35" s="82" t="s">
        <v>79</v>
      </c>
      <c r="B35" s="70"/>
      <c r="C35" s="82" t="s">
        <v>6</v>
      </c>
      <c r="D35" s="91" t="s">
        <v>89</v>
      </c>
      <c r="E35" s="91" t="s">
        <v>89</v>
      </c>
      <c r="F35" s="91" t="s">
        <v>89</v>
      </c>
      <c r="G35" s="80" t="s">
        <v>89</v>
      </c>
      <c r="H35" s="70"/>
      <c r="I35" s="70"/>
      <c r="J35" s="70"/>
      <c r="K35" s="70"/>
      <c r="L35" s="70"/>
      <c r="M35" s="70"/>
      <c r="N35" s="70"/>
      <c r="O35" s="70"/>
      <c r="P35" s="70"/>
      <c r="Q35" s="70"/>
    </row>
    <row r="36" spans="1:17" customFormat="1" ht="11.25" customHeight="1" x14ac:dyDescent="0.2">
      <c r="A36" s="89" t="s">
        <v>34</v>
      </c>
      <c r="B36" s="90"/>
      <c r="C36" s="89" t="s">
        <v>6</v>
      </c>
      <c r="D36" s="88">
        <v>2288</v>
      </c>
      <c r="E36" s="88">
        <v>20342</v>
      </c>
      <c r="F36" s="88">
        <v>215985</v>
      </c>
      <c r="G36" s="87">
        <f>(E36/F36)*100</f>
        <v>9.4182466374979743</v>
      </c>
      <c r="H36" s="70"/>
      <c r="I36" s="70"/>
      <c r="J36" s="70"/>
      <c r="K36" s="70"/>
      <c r="L36" s="70"/>
      <c r="M36" s="70"/>
      <c r="N36" s="70"/>
      <c r="O36" s="70"/>
      <c r="P36" s="70"/>
      <c r="Q36" s="70"/>
    </row>
    <row r="37" spans="1:17" customFormat="1" ht="11.25" customHeight="1" x14ac:dyDescent="0.2">
      <c r="A37" s="82" t="s">
        <v>33</v>
      </c>
      <c r="B37" s="70"/>
      <c r="C37" s="82" t="s">
        <v>6</v>
      </c>
      <c r="D37" s="91" t="s">
        <v>89</v>
      </c>
      <c r="E37" s="91" t="s">
        <v>89</v>
      </c>
      <c r="F37" s="91" t="s">
        <v>89</v>
      </c>
      <c r="G37" s="80" t="s">
        <v>89</v>
      </c>
      <c r="I37" s="70"/>
      <c r="J37" s="70"/>
      <c r="K37" s="70"/>
      <c r="L37" s="70"/>
      <c r="M37" s="70"/>
      <c r="N37" s="70"/>
      <c r="O37" s="70"/>
      <c r="P37" s="70"/>
      <c r="Q37" s="70"/>
    </row>
    <row r="38" spans="1:17" customFormat="1" ht="11.25" customHeight="1" x14ac:dyDescent="0.2">
      <c r="A38" s="89" t="s">
        <v>32</v>
      </c>
      <c r="B38" s="90"/>
      <c r="C38" s="89" t="s">
        <v>6</v>
      </c>
      <c r="D38" s="92" t="s">
        <v>89</v>
      </c>
      <c r="E38" s="92" t="s">
        <v>89</v>
      </c>
      <c r="F38" s="92" t="s">
        <v>89</v>
      </c>
      <c r="G38" s="87" t="s">
        <v>89</v>
      </c>
      <c r="I38" s="70"/>
      <c r="J38" s="70"/>
      <c r="K38" s="70"/>
      <c r="L38" s="70"/>
      <c r="M38" s="70"/>
      <c r="N38" s="70"/>
      <c r="O38" s="70"/>
      <c r="P38" s="70"/>
      <c r="Q38" s="70"/>
    </row>
    <row r="39" spans="1:17" customFormat="1" ht="11.25" customHeight="1" x14ac:dyDescent="0.2">
      <c r="A39" s="82" t="s">
        <v>31</v>
      </c>
      <c r="B39" s="70"/>
      <c r="C39" s="82" t="s">
        <v>6</v>
      </c>
      <c r="D39" s="91" t="s">
        <v>89</v>
      </c>
      <c r="E39" s="91" t="s">
        <v>89</v>
      </c>
      <c r="F39" s="91" t="s">
        <v>89</v>
      </c>
      <c r="G39" s="80" t="s">
        <v>89</v>
      </c>
      <c r="I39" s="70"/>
      <c r="J39" s="70"/>
      <c r="K39" s="70"/>
      <c r="L39" s="70"/>
      <c r="M39" s="70"/>
      <c r="N39" s="70"/>
      <c r="O39" s="70"/>
      <c r="P39" s="70"/>
      <c r="Q39" s="70"/>
    </row>
    <row r="40" spans="1:17" customFormat="1" ht="11.25" customHeight="1" x14ac:dyDescent="0.2">
      <c r="A40" s="89" t="s">
        <v>30</v>
      </c>
      <c r="B40" s="90"/>
      <c r="C40" s="89" t="s">
        <v>4</v>
      </c>
      <c r="D40" s="88">
        <v>3045</v>
      </c>
      <c r="E40" s="88">
        <v>8574.6</v>
      </c>
      <c r="F40" s="88">
        <v>100759</v>
      </c>
      <c r="G40" s="87">
        <f>(E40/F40)*100</f>
        <v>8.5100090314512844</v>
      </c>
      <c r="I40" s="70"/>
      <c r="J40" s="70"/>
      <c r="K40" s="70"/>
      <c r="L40" s="70"/>
      <c r="M40" s="70"/>
      <c r="N40" s="70"/>
      <c r="O40" s="70"/>
      <c r="P40" s="70"/>
      <c r="Q40" s="70"/>
    </row>
    <row r="41" spans="1:17" customFormat="1" ht="11.25" customHeight="1" x14ac:dyDescent="0.2">
      <c r="A41" s="82" t="s">
        <v>71</v>
      </c>
      <c r="B41" s="70"/>
      <c r="C41" s="82" t="s">
        <v>6</v>
      </c>
      <c r="D41" s="91" t="s">
        <v>89</v>
      </c>
      <c r="E41" s="91" t="s">
        <v>89</v>
      </c>
      <c r="F41" s="91" t="s">
        <v>89</v>
      </c>
      <c r="G41" s="80" t="s">
        <v>89</v>
      </c>
      <c r="I41" s="70"/>
      <c r="J41" s="70"/>
      <c r="K41" s="70"/>
      <c r="L41" s="70"/>
      <c r="M41" s="70"/>
      <c r="N41" s="70"/>
      <c r="O41" s="70"/>
      <c r="P41" s="70"/>
      <c r="Q41" s="70"/>
    </row>
    <row r="42" spans="1:17" customFormat="1" ht="11.25" customHeight="1" x14ac:dyDescent="0.2">
      <c r="A42" s="89" t="s">
        <v>28</v>
      </c>
      <c r="B42" s="90"/>
      <c r="C42" s="89" t="s">
        <v>6</v>
      </c>
      <c r="D42" s="92" t="s">
        <v>89</v>
      </c>
      <c r="E42" s="92" t="s">
        <v>89</v>
      </c>
      <c r="F42" s="92" t="s">
        <v>89</v>
      </c>
      <c r="G42" s="87" t="s">
        <v>89</v>
      </c>
      <c r="I42" s="70"/>
      <c r="J42" s="70"/>
      <c r="K42" s="70"/>
      <c r="L42" s="70"/>
      <c r="M42" s="70"/>
      <c r="N42" s="70"/>
      <c r="O42" s="70"/>
      <c r="P42" s="70"/>
      <c r="Q42" s="70"/>
    </row>
    <row r="43" spans="1:17" customFormat="1" ht="11.25" customHeight="1" x14ac:dyDescent="0.2">
      <c r="A43" s="82" t="s">
        <v>27</v>
      </c>
      <c r="B43" s="70"/>
      <c r="C43" s="82" t="s">
        <v>4</v>
      </c>
      <c r="D43" s="86">
        <v>140</v>
      </c>
      <c r="E43" s="86">
        <v>235.6</v>
      </c>
      <c r="F43" s="86">
        <v>2398</v>
      </c>
      <c r="G43" s="80">
        <f>(E43/F43)*100</f>
        <v>9.8248540450375312</v>
      </c>
      <c r="I43" s="70"/>
      <c r="J43" s="70"/>
      <c r="K43" s="70"/>
      <c r="L43" s="70"/>
      <c r="M43" s="70"/>
      <c r="N43" s="70"/>
      <c r="O43" s="70"/>
      <c r="P43" s="70"/>
      <c r="Q43" s="70"/>
    </row>
    <row r="44" spans="1:17" customFormat="1" ht="11.25" customHeight="1" x14ac:dyDescent="0.2">
      <c r="A44" s="89" t="s">
        <v>26</v>
      </c>
      <c r="B44" s="90"/>
      <c r="C44" s="89" t="s">
        <v>6</v>
      </c>
      <c r="D44" s="88">
        <v>3238</v>
      </c>
      <c r="E44" s="88">
        <v>19102</v>
      </c>
      <c r="F44" s="88">
        <v>227611</v>
      </c>
      <c r="G44" s="87">
        <f>(E44/F44)*100</f>
        <v>8.3923887685568808</v>
      </c>
      <c r="I44" s="70"/>
      <c r="J44" s="70"/>
      <c r="K44" s="70"/>
      <c r="L44" s="70"/>
      <c r="M44" s="70"/>
      <c r="N44" s="70"/>
      <c r="O44" s="70"/>
      <c r="P44" s="70"/>
      <c r="Q44" s="70"/>
    </row>
    <row r="45" spans="1:17" customFormat="1" ht="11.25" customHeight="1" x14ac:dyDescent="0.2">
      <c r="A45" s="82" t="s">
        <v>25</v>
      </c>
      <c r="B45" s="70"/>
      <c r="C45" s="82" t="s">
        <v>24</v>
      </c>
      <c r="D45" s="86">
        <v>232</v>
      </c>
      <c r="E45" s="86">
        <v>1799</v>
      </c>
      <c r="F45" s="86">
        <v>13919</v>
      </c>
      <c r="G45" s="80">
        <f>(E45/F45)*100</f>
        <v>12.924779078956822</v>
      </c>
      <c r="I45" s="70"/>
      <c r="J45" s="70"/>
      <c r="K45" s="70"/>
      <c r="L45" s="70"/>
      <c r="M45" s="70"/>
      <c r="N45" s="70"/>
      <c r="O45" s="70"/>
      <c r="P45" s="70"/>
      <c r="Q45" s="70"/>
    </row>
    <row r="46" spans="1:17" customFormat="1" ht="11.25" customHeight="1" x14ac:dyDescent="0.2">
      <c r="A46" s="89" t="s">
        <v>23</v>
      </c>
      <c r="B46" s="90"/>
      <c r="C46" s="89" t="s">
        <v>6</v>
      </c>
      <c r="D46" s="92" t="s">
        <v>89</v>
      </c>
      <c r="E46" s="92" t="s">
        <v>89</v>
      </c>
      <c r="F46" s="92" t="s">
        <v>89</v>
      </c>
      <c r="G46" s="87" t="s">
        <v>89</v>
      </c>
      <c r="I46" s="70"/>
      <c r="J46" s="70"/>
      <c r="K46" s="70"/>
      <c r="L46" s="70"/>
      <c r="M46" s="70"/>
      <c r="N46" s="70"/>
      <c r="O46" s="70"/>
      <c r="P46" s="70"/>
      <c r="Q46" s="70"/>
    </row>
    <row r="47" spans="1:17" customFormat="1" ht="11.25" customHeight="1" x14ac:dyDescent="0.2">
      <c r="A47" s="82" t="s">
        <v>22</v>
      </c>
      <c r="B47" s="70"/>
      <c r="C47" s="82" t="s">
        <v>6</v>
      </c>
      <c r="D47" s="91" t="s">
        <v>89</v>
      </c>
      <c r="E47" s="91" t="s">
        <v>89</v>
      </c>
      <c r="F47" s="91" t="s">
        <v>89</v>
      </c>
      <c r="G47" s="80" t="s">
        <v>89</v>
      </c>
      <c r="I47" s="70"/>
      <c r="J47" s="70"/>
      <c r="K47" s="70"/>
      <c r="L47" s="70"/>
      <c r="M47" s="70"/>
      <c r="N47" s="70"/>
      <c r="O47" s="70"/>
      <c r="P47" s="70"/>
      <c r="Q47" s="70"/>
    </row>
    <row r="48" spans="1:17" customFormat="1" ht="11.25" customHeight="1" x14ac:dyDescent="0.2">
      <c r="A48" s="89" t="s">
        <v>82</v>
      </c>
      <c r="B48" s="90"/>
      <c r="C48" s="89" t="s">
        <v>6</v>
      </c>
      <c r="D48" s="92" t="s">
        <v>89</v>
      </c>
      <c r="E48" s="92" t="s">
        <v>89</v>
      </c>
      <c r="F48" s="92" t="s">
        <v>89</v>
      </c>
      <c r="G48" s="87" t="s">
        <v>89</v>
      </c>
      <c r="I48" s="70"/>
      <c r="J48" s="70"/>
      <c r="K48" s="70"/>
      <c r="L48" s="70"/>
      <c r="M48" s="70"/>
      <c r="N48" s="70"/>
      <c r="O48" s="70"/>
      <c r="P48" s="70"/>
      <c r="Q48" s="70"/>
    </row>
    <row r="49" spans="1:17" customFormat="1" ht="11.25" customHeight="1" x14ac:dyDescent="0.2">
      <c r="A49" s="82" t="s">
        <v>21</v>
      </c>
      <c r="B49" s="70"/>
      <c r="C49" s="93" t="s">
        <v>6</v>
      </c>
      <c r="D49" s="91" t="s">
        <v>89</v>
      </c>
      <c r="E49" s="91" t="s">
        <v>89</v>
      </c>
      <c r="F49" s="91" t="s">
        <v>89</v>
      </c>
      <c r="G49" s="80" t="s">
        <v>89</v>
      </c>
      <c r="I49" s="70"/>
      <c r="J49" s="70"/>
      <c r="K49" s="70"/>
      <c r="L49" s="70"/>
      <c r="M49" s="70"/>
      <c r="N49" s="70"/>
      <c r="O49" s="70"/>
      <c r="P49" s="70"/>
      <c r="Q49" s="70"/>
    </row>
    <row r="50" spans="1:17" customFormat="1" ht="11.25" customHeight="1" x14ac:dyDescent="0.2">
      <c r="A50" s="89" t="s">
        <v>20</v>
      </c>
      <c r="B50" s="90"/>
      <c r="C50" s="89" t="s">
        <v>6</v>
      </c>
      <c r="D50" s="88" t="s">
        <v>89</v>
      </c>
      <c r="E50" s="88" t="s">
        <v>89</v>
      </c>
      <c r="F50" s="88" t="s">
        <v>89</v>
      </c>
      <c r="G50" s="87" t="s">
        <v>89</v>
      </c>
      <c r="I50" s="70"/>
      <c r="J50" s="70"/>
      <c r="K50" s="70"/>
      <c r="L50" s="70"/>
      <c r="M50" s="70"/>
      <c r="N50" s="70"/>
      <c r="O50" s="70"/>
      <c r="P50" s="70"/>
      <c r="Q50" s="70"/>
    </row>
    <row r="51" spans="1:17" customFormat="1" ht="11.25" customHeight="1" x14ac:dyDescent="0.2">
      <c r="A51" s="82" t="s">
        <v>19</v>
      </c>
      <c r="B51" s="70"/>
      <c r="C51" s="82" t="s">
        <v>6</v>
      </c>
      <c r="D51" s="91" t="s">
        <v>89</v>
      </c>
      <c r="E51" s="91" t="s">
        <v>89</v>
      </c>
      <c r="F51" s="91" t="s">
        <v>89</v>
      </c>
      <c r="G51" s="80" t="s">
        <v>89</v>
      </c>
      <c r="I51" s="70"/>
      <c r="J51" s="70"/>
      <c r="K51" s="70"/>
      <c r="L51" s="70"/>
      <c r="M51" s="70"/>
      <c r="N51" s="70"/>
      <c r="O51" s="70"/>
      <c r="P51" s="70"/>
      <c r="Q51" s="70"/>
    </row>
    <row r="52" spans="1:17" customFormat="1" ht="11.25" customHeight="1" x14ac:dyDescent="0.2">
      <c r="A52" s="89" t="s">
        <v>18</v>
      </c>
      <c r="B52" s="90"/>
      <c r="C52" s="89" t="s">
        <v>6</v>
      </c>
      <c r="D52" s="88">
        <v>4592</v>
      </c>
      <c r="E52" s="88">
        <v>35787.199999999997</v>
      </c>
      <c r="F52" s="88">
        <v>403474</v>
      </c>
      <c r="G52" s="87">
        <f>(E52/F52)*100</f>
        <v>8.8697660815814636</v>
      </c>
      <c r="I52" s="70"/>
      <c r="J52" s="70"/>
      <c r="K52" s="70"/>
      <c r="L52" s="70"/>
      <c r="M52" s="70"/>
      <c r="N52" s="70"/>
      <c r="O52" s="70"/>
      <c r="P52" s="70"/>
      <c r="Q52" s="70"/>
    </row>
    <row r="53" spans="1:17" customFormat="1" ht="11.25" customHeight="1" x14ac:dyDescent="0.2">
      <c r="A53" s="82" t="s">
        <v>17</v>
      </c>
      <c r="B53" s="70"/>
      <c r="C53" s="82" t="s">
        <v>4</v>
      </c>
      <c r="D53" s="86">
        <v>70</v>
      </c>
      <c r="E53" s="86">
        <v>190</v>
      </c>
      <c r="F53" s="86">
        <v>2689</v>
      </c>
      <c r="G53" s="80">
        <f>(E53/F53)*100</f>
        <v>7.0658237262923018</v>
      </c>
      <c r="I53" s="70"/>
      <c r="J53" s="70"/>
      <c r="K53" s="70"/>
      <c r="L53" s="70"/>
      <c r="M53" s="70"/>
      <c r="N53" s="70"/>
      <c r="O53" s="70"/>
      <c r="P53" s="70"/>
      <c r="Q53" s="70"/>
    </row>
    <row r="54" spans="1:17" customFormat="1" ht="11.25" customHeight="1" x14ac:dyDescent="0.2">
      <c r="A54" s="89" t="s">
        <v>15</v>
      </c>
      <c r="B54" s="90"/>
      <c r="C54" s="89" t="s">
        <v>6</v>
      </c>
      <c r="D54" s="92" t="s">
        <v>89</v>
      </c>
      <c r="E54" s="92" t="s">
        <v>89</v>
      </c>
      <c r="F54" s="92" t="s">
        <v>89</v>
      </c>
      <c r="G54" s="87" t="s">
        <v>89</v>
      </c>
      <c r="I54" s="70"/>
      <c r="J54" s="70"/>
      <c r="K54" s="70"/>
      <c r="L54" s="70"/>
      <c r="M54" s="70"/>
      <c r="N54" s="70"/>
      <c r="O54" s="70"/>
      <c r="P54" s="70"/>
      <c r="Q54" s="70"/>
    </row>
    <row r="55" spans="1:17" customFormat="1" ht="11.25" customHeight="1" x14ac:dyDescent="0.2">
      <c r="A55" s="82" t="s">
        <v>14</v>
      </c>
      <c r="B55" s="70"/>
      <c r="C55" s="82" t="s">
        <v>6</v>
      </c>
      <c r="D55" s="91" t="s">
        <v>89</v>
      </c>
      <c r="E55" s="91" t="s">
        <v>89</v>
      </c>
      <c r="F55" s="91" t="s">
        <v>89</v>
      </c>
      <c r="G55" s="80" t="s">
        <v>89</v>
      </c>
      <c r="I55" s="70"/>
      <c r="J55" s="70"/>
      <c r="K55" s="70"/>
      <c r="L55" s="70"/>
      <c r="M55" s="70"/>
      <c r="N55" s="70"/>
      <c r="O55" s="70"/>
      <c r="P55" s="70"/>
      <c r="Q55" s="70"/>
    </row>
    <row r="56" spans="1:17" customFormat="1" ht="11.25" customHeight="1" x14ac:dyDescent="0.2">
      <c r="A56" s="89" t="s">
        <v>13</v>
      </c>
      <c r="B56" s="90"/>
      <c r="C56" s="89" t="s">
        <v>6</v>
      </c>
      <c r="D56" s="88">
        <v>1844</v>
      </c>
      <c r="E56" s="88">
        <v>10025</v>
      </c>
      <c r="F56" s="88">
        <v>107430</v>
      </c>
      <c r="G56" s="87">
        <f>(E56/F56)*100</f>
        <v>9.3316578236991532</v>
      </c>
      <c r="I56" s="70"/>
      <c r="J56" s="70"/>
      <c r="K56" s="70"/>
      <c r="L56" s="70"/>
      <c r="M56" s="70"/>
      <c r="N56" s="70"/>
      <c r="O56" s="70"/>
      <c r="P56" s="70"/>
      <c r="Q56" s="70"/>
    </row>
    <row r="57" spans="1:17" customFormat="1" ht="11.25" customHeight="1" x14ac:dyDescent="0.2">
      <c r="A57" s="82" t="s">
        <v>12</v>
      </c>
      <c r="B57" s="70"/>
      <c r="C57" s="82" t="s">
        <v>6</v>
      </c>
      <c r="D57" s="91" t="s">
        <v>89</v>
      </c>
      <c r="E57" s="91" t="s">
        <v>89</v>
      </c>
      <c r="F57" s="91" t="s">
        <v>89</v>
      </c>
      <c r="G57" s="80" t="s">
        <v>89</v>
      </c>
      <c r="I57" s="70"/>
      <c r="J57" s="70"/>
      <c r="K57" s="70"/>
      <c r="L57" s="70"/>
      <c r="M57" s="70"/>
      <c r="N57" s="70"/>
      <c r="O57" s="70"/>
      <c r="P57" s="70"/>
      <c r="Q57" s="70"/>
    </row>
    <row r="58" spans="1:17" customFormat="1" ht="11.25" customHeight="1" x14ac:dyDescent="0.2">
      <c r="A58" s="89" t="s">
        <v>11</v>
      </c>
      <c r="B58" s="90"/>
      <c r="C58" s="89" t="s">
        <v>6</v>
      </c>
      <c r="D58" s="88">
        <v>1394</v>
      </c>
      <c r="E58" s="88">
        <v>11360.3</v>
      </c>
      <c r="F58" s="88">
        <v>111894</v>
      </c>
      <c r="G58" s="87">
        <f>(E58/F58)*100</f>
        <v>10.152733837381806</v>
      </c>
      <c r="I58" s="70"/>
      <c r="J58" s="70"/>
      <c r="K58" s="70"/>
      <c r="L58" s="70"/>
      <c r="M58" s="70"/>
      <c r="N58" s="70"/>
      <c r="O58" s="70"/>
      <c r="P58" s="70"/>
      <c r="Q58" s="70"/>
    </row>
    <row r="59" spans="1:17" customFormat="1" ht="11.25" customHeight="1" x14ac:dyDescent="0.2">
      <c r="A59" s="82" t="s">
        <v>10</v>
      </c>
      <c r="B59" s="70"/>
      <c r="C59" s="82" t="s">
        <v>6</v>
      </c>
      <c r="D59" s="86">
        <v>5090</v>
      </c>
      <c r="E59" s="86">
        <v>33349.599999999999</v>
      </c>
      <c r="F59" s="86">
        <v>376416</v>
      </c>
      <c r="G59" s="80">
        <f>(E59/F59)*100</f>
        <v>8.8597721669642091</v>
      </c>
      <c r="I59" s="70"/>
      <c r="J59" s="70"/>
      <c r="K59" s="70"/>
      <c r="L59" s="70"/>
      <c r="M59" s="70"/>
      <c r="N59" s="70"/>
      <c r="O59" s="70"/>
      <c r="P59" s="70"/>
      <c r="Q59" s="70"/>
    </row>
    <row r="60" spans="1:17" customFormat="1" ht="11.25" customHeight="1" x14ac:dyDescent="0.2">
      <c r="A60" s="89" t="s">
        <v>9</v>
      </c>
      <c r="B60" s="90"/>
      <c r="C60" s="89" t="s">
        <v>8</v>
      </c>
      <c r="D60" s="88">
        <v>463</v>
      </c>
      <c r="E60" s="88">
        <v>1696.2</v>
      </c>
      <c r="F60" s="88">
        <v>14110</v>
      </c>
      <c r="G60" s="87">
        <f>(E60/F60)*100</f>
        <v>12.021261516654855</v>
      </c>
      <c r="I60" s="70"/>
      <c r="J60" s="70"/>
      <c r="K60" s="70"/>
      <c r="L60" s="70"/>
      <c r="M60" s="70"/>
      <c r="N60" s="70"/>
      <c r="O60" s="70"/>
      <c r="P60" s="70"/>
      <c r="Q60" s="70"/>
    </row>
    <row r="61" spans="1:17" customFormat="1" ht="11.25" customHeight="1" x14ac:dyDescent="0.2">
      <c r="A61" s="82" t="s">
        <v>7</v>
      </c>
      <c r="B61" s="70"/>
      <c r="C61" s="82" t="s">
        <v>6</v>
      </c>
      <c r="D61" s="86" t="s">
        <v>89</v>
      </c>
      <c r="E61" s="86" t="s">
        <v>89</v>
      </c>
      <c r="F61" s="86" t="s">
        <v>89</v>
      </c>
      <c r="G61" s="80" t="s">
        <v>89</v>
      </c>
      <c r="I61" s="70"/>
      <c r="J61" s="70"/>
      <c r="K61" s="70"/>
      <c r="L61" s="70"/>
      <c r="M61" s="70"/>
      <c r="N61" s="70"/>
      <c r="O61" s="70"/>
      <c r="P61" s="70"/>
      <c r="Q61" s="70"/>
    </row>
    <row r="62" spans="1:17" customFormat="1" ht="11.25" customHeight="1" x14ac:dyDescent="0.2">
      <c r="A62" s="89" t="s">
        <v>5</v>
      </c>
      <c r="B62" s="90"/>
      <c r="C62" s="89" t="s">
        <v>4</v>
      </c>
      <c r="D62" s="88">
        <v>211</v>
      </c>
      <c r="E62" s="88">
        <v>1180.0999999999999</v>
      </c>
      <c r="F62" s="88">
        <v>12849</v>
      </c>
      <c r="G62" s="87">
        <f>(E62/F62)*100</f>
        <v>9.1843723246945288</v>
      </c>
      <c r="H62" s="70"/>
      <c r="I62" s="70"/>
      <c r="J62" s="70"/>
      <c r="K62" s="70"/>
      <c r="L62" s="70"/>
      <c r="M62" s="70"/>
      <c r="N62" s="70"/>
      <c r="O62" s="70"/>
      <c r="P62" s="70"/>
      <c r="Q62" s="70"/>
    </row>
    <row r="63" spans="1:17" customFormat="1" ht="11.25" customHeight="1" x14ac:dyDescent="0.2">
      <c r="A63" s="82" t="s">
        <v>76</v>
      </c>
      <c r="B63" s="70"/>
      <c r="C63" s="82" t="s">
        <v>75</v>
      </c>
      <c r="D63" s="86">
        <v>5</v>
      </c>
      <c r="E63" s="86">
        <v>1221.3</v>
      </c>
      <c r="F63" s="86">
        <v>32745</v>
      </c>
      <c r="G63" s="80">
        <f>(E63/F63)*100</f>
        <v>3.7297297297297298</v>
      </c>
      <c r="H63" s="70"/>
      <c r="I63" s="70"/>
      <c r="J63" s="70"/>
      <c r="K63" s="70"/>
      <c r="L63" s="70"/>
      <c r="M63" s="70"/>
      <c r="N63" s="70"/>
      <c r="O63" s="70"/>
      <c r="P63" s="70"/>
      <c r="Q63" s="70"/>
    </row>
    <row r="64" spans="1:17" customFormat="1" ht="7.5" customHeight="1" x14ac:dyDescent="0.2">
      <c r="A64" s="77"/>
      <c r="B64" s="78"/>
      <c r="C64" s="77"/>
      <c r="D64" s="85"/>
      <c r="E64" s="85"/>
      <c r="F64" s="85"/>
      <c r="G64" s="84"/>
      <c r="H64" s="70"/>
      <c r="I64" s="70"/>
      <c r="J64" s="70"/>
      <c r="K64" s="70"/>
      <c r="L64" s="70"/>
      <c r="M64" s="70"/>
      <c r="N64" s="70"/>
      <c r="O64" s="70"/>
      <c r="P64" s="70"/>
      <c r="Q64" s="70"/>
    </row>
    <row r="65" spans="1:17" customFormat="1" ht="11.25" customHeight="1" x14ac:dyDescent="0.2">
      <c r="A65" s="83" t="s">
        <v>105</v>
      </c>
      <c r="B65" s="70"/>
      <c r="C65" s="82"/>
      <c r="D65" s="81">
        <v>10875</v>
      </c>
      <c r="E65" s="81">
        <v>54761.2</v>
      </c>
      <c r="F65" s="81">
        <v>540955</v>
      </c>
      <c r="G65" s="80"/>
      <c r="H65" s="70"/>
      <c r="I65" s="70"/>
      <c r="J65" s="70"/>
      <c r="K65" s="70"/>
      <c r="L65" s="70"/>
      <c r="M65" s="70"/>
      <c r="N65" s="70"/>
      <c r="O65" s="70"/>
      <c r="P65" s="70"/>
      <c r="Q65" s="70"/>
    </row>
    <row r="66" spans="1:17" customFormat="1" ht="11.25" customHeight="1" thickBot="1" x14ac:dyDescent="0.25">
      <c r="A66" s="79" t="s">
        <v>104</v>
      </c>
      <c r="B66" s="90"/>
      <c r="C66" s="89"/>
      <c r="D66" s="115"/>
      <c r="E66" s="115">
        <v>487</v>
      </c>
      <c r="F66" s="114">
        <v>862</v>
      </c>
      <c r="G66" s="114"/>
      <c r="H66" s="70"/>
      <c r="I66" s="70"/>
      <c r="J66" s="70"/>
      <c r="K66" s="70"/>
      <c r="L66" s="70"/>
      <c r="M66" s="70"/>
      <c r="N66" s="70"/>
      <c r="O66" s="70"/>
      <c r="P66" s="70"/>
      <c r="Q66" s="70"/>
    </row>
    <row r="67" spans="1:17" customFormat="1" ht="11.25" customHeight="1" thickBot="1" x14ac:dyDescent="0.25">
      <c r="A67" s="75" t="s">
        <v>3</v>
      </c>
      <c r="B67" s="74" t="s">
        <v>2</v>
      </c>
      <c r="C67" s="73"/>
      <c r="D67" s="72">
        <f>SUM(D5,D11:D66)</f>
        <v>141957</v>
      </c>
      <c r="E67" s="72">
        <f>SUM(E5,E11:E66)</f>
        <v>1079839.2</v>
      </c>
      <c r="F67" s="72">
        <f>SUM(F5,F11:F66)</f>
        <v>12870552</v>
      </c>
      <c r="G67" s="71">
        <f>(E67/F67)*100</f>
        <v>8.3899991235807132</v>
      </c>
      <c r="H67" s="65"/>
      <c r="I67" s="65"/>
      <c r="J67" s="65"/>
      <c r="K67" s="65"/>
      <c r="L67" s="65"/>
      <c r="M67" s="65"/>
      <c r="N67" s="65"/>
      <c r="O67" s="65"/>
      <c r="P67" s="65"/>
      <c r="Q67" s="65"/>
    </row>
    <row r="68" spans="1:17" customFormat="1" ht="7.5" customHeight="1" x14ac:dyDescent="0.2">
      <c r="A68" s="65"/>
      <c r="B68" s="65"/>
      <c r="C68" s="65"/>
      <c r="D68" s="65"/>
      <c r="E68" s="65"/>
      <c r="F68" s="65"/>
      <c r="G68" s="65"/>
      <c r="H68" s="70"/>
      <c r="I68" s="70"/>
      <c r="J68" s="70"/>
      <c r="K68" s="70"/>
      <c r="L68" s="70"/>
      <c r="M68" s="70"/>
      <c r="N68" s="70"/>
      <c r="O68" s="70"/>
      <c r="P68" s="70"/>
      <c r="Q68" s="70"/>
    </row>
    <row r="69" spans="1:17" customFormat="1" ht="11.25" customHeight="1" x14ac:dyDescent="0.2">
      <c r="A69" s="70" t="s">
        <v>1</v>
      </c>
      <c r="B69" s="69" t="s">
        <v>0</v>
      </c>
      <c r="C69" s="69"/>
      <c r="D69" s="68"/>
      <c r="E69" s="68"/>
      <c r="F69" s="68"/>
      <c r="G69" s="67"/>
      <c r="H69" s="65"/>
      <c r="I69" s="65"/>
      <c r="J69" s="65"/>
      <c r="K69" s="65"/>
      <c r="L69" s="65"/>
      <c r="M69" s="65"/>
      <c r="N69" s="65"/>
      <c r="O69" s="65"/>
      <c r="P69" s="65"/>
      <c r="Q69" s="65"/>
    </row>
    <row r="70" spans="1:17" customFormat="1" ht="7.5" customHeight="1" x14ac:dyDescent="0.2">
      <c r="A70" s="70"/>
      <c r="B70" s="69"/>
      <c r="C70" s="69"/>
      <c r="D70" s="68"/>
      <c r="E70" s="68"/>
      <c r="F70" s="68"/>
      <c r="G70" s="67"/>
    </row>
    <row r="71" spans="1:17" customFormat="1" ht="11.25" customHeight="1" x14ac:dyDescent="0.2">
      <c r="A71" s="70" t="s">
        <v>74</v>
      </c>
      <c r="B71" s="5" t="s">
        <v>103</v>
      </c>
      <c r="C71" s="69"/>
      <c r="D71" s="68"/>
      <c r="E71" s="68"/>
      <c r="F71" s="68"/>
      <c r="G71" s="67"/>
    </row>
    <row r="72" spans="1:17" customFormat="1" ht="12.75" customHeight="1" x14ac:dyDescent="0.2">
      <c r="A72" s="65"/>
      <c r="B72" s="65"/>
      <c r="C72" s="65"/>
      <c r="D72" s="65"/>
      <c r="E72" s="66"/>
      <c r="F72" s="66"/>
      <c r="G72" s="65"/>
      <c r="H72" s="65"/>
      <c r="I72" s="65"/>
      <c r="J72" s="65"/>
      <c r="K72" s="65"/>
      <c r="L72" s="65"/>
      <c r="M72" s="65"/>
      <c r="N72" s="65"/>
      <c r="O72" s="65"/>
      <c r="P72" s="65"/>
      <c r="Q72" s="65"/>
    </row>
    <row r="73" spans="1:17" customFormat="1" ht="12.75" customHeight="1" x14ac:dyDescent="0.2">
      <c r="A73" s="65"/>
      <c r="B73" s="65"/>
      <c r="C73" s="65"/>
      <c r="D73" s="66"/>
      <c r="E73" s="66"/>
      <c r="F73" s="66"/>
      <c r="G73" s="65"/>
      <c r="H73" s="65"/>
      <c r="I73" s="65"/>
      <c r="J73" s="65"/>
      <c r="K73" s="65"/>
      <c r="L73" s="65"/>
      <c r="M73" s="65"/>
      <c r="N73" s="65"/>
      <c r="O73" s="65"/>
      <c r="P73" s="65"/>
      <c r="Q73" s="65"/>
    </row>
    <row r="74" spans="1:17" customFormat="1" ht="12.75" customHeight="1" x14ac:dyDescent="0.2">
      <c r="A74" s="65"/>
      <c r="B74" s="65"/>
      <c r="C74" s="65"/>
      <c r="D74" s="65"/>
      <c r="E74" s="65"/>
      <c r="F74" s="65"/>
      <c r="G74" s="65"/>
      <c r="H74" s="65"/>
      <c r="I74" s="65"/>
      <c r="J74" s="65"/>
      <c r="K74" s="65"/>
      <c r="L74" s="65"/>
      <c r="M74" s="65"/>
      <c r="N74" s="65"/>
      <c r="O74" s="65"/>
      <c r="P74" s="65"/>
      <c r="Q74" s="65"/>
    </row>
    <row r="75" spans="1:17" customFormat="1" ht="29.25" customHeight="1" x14ac:dyDescent="0.2">
      <c r="A75" s="112" t="s">
        <v>70</v>
      </c>
      <c r="B75" s="111" t="s">
        <v>109</v>
      </c>
      <c r="C75" s="110"/>
      <c r="D75" s="110"/>
      <c r="E75" s="110"/>
      <c r="F75" s="110"/>
      <c r="G75" s="110"/>
      <c r="H75" s="65"/>
      <c r="I75" s="65"/>
      <c r="J75" s="65"/>
      <c r="K75" s="65"/>
      <c r="L75" s="65"/>
      <c r="M75" s="65"/>
      <c r="N75" s="65"/>
      <c r="O75" s="65"/>
      <c r="P75" s="65"/>
      <c r="Q75" s="65"/>
    </row>
    <row r="76" spans="1:17" customFormat="1" ht="7.5" customHeight="1" thickBot="1" x14ac:dyDescent="0.25">
      <c r="A76" s="109"/>
      <c r="B76" s="109"/>
      <c r="C76" s="109"/>
      <c r="D76" s="108"/>
      <c r="E76" s="108"/>
      <c r="F76" s="108"/>
      <c r="G76" s="107"/>
      <c r="H76" s="65"/>
      <c r="I76" s="65"/>
      <c r="J76" s="65"/>
      <c r="K76" s="65"/>
      <c r="L76" s="65"/>
      <c r="M76" s="65"/>
      <c r="N76" s="65"/>
      <c r="O76" s="65"/>
      <c r="P76" s="65"/>
      <c r="Q76" s="65"/>
    </row>
    <row r="77" spans="1:17" customFormat="1" ht="12.75" customHeight="1" thickBot="1" x14ac:dyDescent="0.25">
      <c r="A77" s="105" t="s">
        <v>68</v>
      </c>
      <c r="B77" s="106"/>
      <c r="C77" s="105" t="s">
        <v>67</v>
      </c>
      <c r="D77" s="104" t="s">
        <v>66</v>
      </c>
      <c r="E77" s="104" t="s">
        <v>65</v>
      </c>
      <c r="F77" s="103" t="s">
        <v>64</v>
      </c>
      <c r="G77" s="102" t="s">
        <v>63</v>
      </c>
      <c r="H77" s="97"/>
      <c r="I77" s="97"/>
      <c r="J77" s="97"/>
      <c r="K77" s="97"/>
      <c r="L77" s="97"/>
      <c r="M77" s="97"/>
      <c r="N77" s="97"/>
      <c r="O77" s="97"/>
      <c r="P77" s="97"/>
      <c r="Q77" s="97"/>
    </row>
    <row r="78" spans="1:17" customFormat="1" ht="27.75" thickBot="1" x14ac:dyDescent="0.25">
      <c r="A78" s="101"/>
      <c r="B78" s="101"/>
      <c r="C78" s="101"/>
      <c r="D78" s="100"/>
      <c r="E78" s="99" t="s">
        <v>62</v>
      </c>
      <c r="F78" s="99" t="s">
        <v>61</v>
      </c>
      <c r="G78" s="98" t="s">
        <v>60</v>
      </c>
      <c r="H78" s="97"/>
      <c r="I78" s="97"/>
      <c r="J78" s="97"/>
      <c r="K78" s="97"/>
      <c r="L78" s="97"/>
      <c r="M78" s="97"/>
      <c r="N78" s="97"/>
      <c r="O78" s="97"/>
      <c r="P78" s="97"/>
      <c r="Q78" s="97"/>
    </row>
    <row r="79" spans="1:17" customFormat="1" ht="11.25" customHeight="1" x14ac:dyDescent="0.2">
      <c r="A79" s="96" t="s">
        <v>59</v>
      </c>
      <c r="B79" s="70"/>
      <c r="C79" s="82" t="s">
        <v>58</v>
      </c>
      <c r="D79" s="86">
        <v>95913</v>
      </c>
      <c r="E79" s="86">
        <v>751516.6</v>
      </c>
      <c r="F79" s="86">
        <v>9484599</v>
      </c>
      <c r="G79" s="80">
        <f>(E79/F79)*100</f>
        <v>7.9235463723874879</v>
      </c>
      <c r="H79" s="70"/>
      <c r="I79" s="70"/>
      <c r="J79" s="70"/>
      <c r="K79" s="70"/>
      <c r="L79" s="70"/>
      <c r="M79" s="70"/>
      <c r="N79" s="70"/>
      <c r="O79" s="70"/>
      <c r="P79" s="70"/>
      <c r="Q79" s="70"/>
    </row>
    <row r="80" spans="1:17" customFormat="1" ht="11.25" customHeight="1" x14ac:dyDescent="0.2">
      <c r="A80" s="90" t="s">
        <v>57</v>
      </c>
      <c r="B80" s="90"/>
      <c r="C80" s="90"/>
      <c r="D80" s="95">
        <f>D141-D79</f>
        <v>43257</v>
      </c>
      <c r="E80" s="95">
        <f>E141-E79</f>
        <v>240872.80000000005</v>
      </c>
      <c r="F80" s="95">
        <f>F141-F79</f>
        <v>2721911</v>
      </c>
      <c r="G80" s="87">
        <f>(E80/F80)*100</f>
        <v>8.8494002926620325</v>
      </c>
      <c r="H80" s="70"/>
      <c r="I80" s="70"/>
      <c r="J80" s="70"/>
      <c r="K80" s="70"/>
      <c r="L80" s="70"/>
      <c r="M80" s="70"/>
      <c r="N80" s="70"/>
      <c r="O80" s="70"/>
      <c r="P80" s="70"/>
      <c r="Q80" s="70"/>
    </row>
    <row r="81" spans="1:17" s="117" customFormat="1" ht="7.5" customHeight="1" x14ac:dyDescent="0.2">
      <c r="A81" s="120"/>
      <c r="B81" s="120"/>
      <c r="C81" s="120"/>
      <c r="D81" s="119"/>
      <c r="E81" s="119"/>
      <c r="F81" s="119"/>
      <c r="G81" s="116"/>
      <c r="H81" s="118"/>
      <c r="I81" s="118"/>
      <c r="J81" s="118"/>
      <c r="K81" s="118"/>
      <c r="L81" s="118"/>
      <c r="M81" s="118"/>
      <c r="N81" s="118"/>
      <c r="O81" s="118"/>
      <c r="P81" s="118"/>
      <c r="Q81" s="118"/>
    </row>
    <row r="82" spans="1:17" customFormat="1" ht="11.25" customHeight="1" x14ac:dyDescent="0.2">
      <c r="A82" s="90" t="s">
        <v>108</v>
      </c>
      <c r="B82" s="90"/>
      <c r="C82" s="90" t="s">
        <v>58</v>
      </c>
      <c r="D82" s="95">
        <v>4</v>
      </c>
      <c r="E82" s="95">
        <v>201</v>
      </c>
      <c r="F82" s="95">
        <v>2799</v>
      </c>
      <c r="G82" s="87">
        <f>(E82/F82)*100</f>
        <v>7.1811361200428721</v>
      </c>
      <c r="H82" s="70"/>
      <c r="I82" s="70"/>
      <c r="J82" s="70"/>
      <c r="K82" s="70"/>
      <c r="L82" s="70"/>
      <c r="M82" s="70"/>
      <c r="N82" s="70"/>
      <c r="O82" s="70"/>
      <c r="P82" s="70"/>
      <c r="Q82" s="70"/>
    </row>
    <row r="83" spans="1:17" customFormat="1" ht="11.25" customHeight="1" x14ac:dyDescent="0.2">
      <c r="A83" s="70" t="s">
        <v>107</v>
      </c>
      <c r="B83" s="70"/>
      <c r="C83" s="70" t="s">
        <v>58</v>
      </c>
      <c r="D83" s="94" t="s">
        <v>89</v>
      </c>
      <c r="E83" s="94" t="s">
        <v>89</v>
      </c>
      <c r="F83" s="94" t="s">
        <v>89</v>
      </c>
      <c r="G83" s="116" t="s">
        <v>89</v>
      </c>
      <c r="H83" s="70"/>
      <c r="I83" s="70"/>
      <c r="J83" s="70"/>
      <c r="K83" s="70"/>
      <c r="L83" s="70"/>
      <c r="M83" s="70"/>
      <c r="N83" s="70"/>
      <c r="O83" s="70"/>
      <c r="P83" s="70"/>
      <c r="Q83" s="70"/>
    </row>
    <row r="84" spans="1:17" customFormat="1" ht="11.25" customHeight="1" x14ac:dyDescent="0.2">
      <c r="A84" s="90" t="s">
        <v>101</v>
      </c>
      <c r="B84" s="90"/>
      <c r="C84" s="90" t="s">
        <v>58</v>
      </c>
      <c r="D84" s="95" t="s">
        <v>89</v>
      </c>
      <c r="E84" s="95" t="s">
        <v>89</v>
      </c>
      <c r="F84" s="95" t="s">
        <v>89</v>
      </c>
      <c r="G84" s="87" t="s">
        <v>89</v>
      </c>
      <c r="H84" s="70"/>
      <c r="I84" s="70"/>
      <c r="J84" s="70"/>
      <c r="K84" s="70"/>
      <c r="L84" s="70"/>
      <c r="M84" s="70"/>
      <c r="N84" s="70"/>
      <c r="O84" s="70"/>
      <c r="P84" s="70"/>
      <c r="Q84" s="70"/>
    </row>
    <row r="85" spans="1:17" customFormat="1" ht="11.25" customHeight="1" x14ac:dyDescent="0.2">
      <c r="A85" s="70" t="s">
        <v>100</v>
      </c>
      <c r="B85" s="70"/>
      <c r="C85" s="70" t="s">
        <v>58</v>
      </c>
      <c r="D85" s="68">
        <v>1</v>
      </c>
      <c r="E85" s="68">
        <v>148</v>
      </c>
      <c r="F85" s="68">
        <v>2569</v>
      </c>
      <c r="G85" s="80">
        <f>(E85/F85)*100</f>
        <v>5.7609964966913196</v>
      </c>
      <c r="H85" s="70"/>
      <c r="I85" s="70"/>
      <c r="J85" s="70"/>
      <c r="K85" s="70"/>
      <c r="L85" s="70"/>
      <c r="M85" s="70"/>
      <c r="N85" s="70"/>
      <c r="O85" s="70"/>
      <c r="P85" s="70"/>
      <c r="Q85" s="70"/>
    </row>
    <row r="86" spans="1:17" customFormat="1" ht="11.25" customHeight="1" x14ac:dyDescent="0.2">
      <c r="A86" s="90" t="s">
        <v>94</v>
      </c>
      <c r="B86" s="90"/>
      <c r="C86" s="90" t="s">
        <v>58</v>
      </c>
      <c r="D86" s="95" t="s">
        <v>89</v>
      </c>
      <c r="E86" s="95" t="s">
        <v>89</v>
      </c>
      <c r="F86" s="95" t="s">
        <v>89</v>
      </c>
      <c r="G86" s="87" t="s">
        <v>89</v>
      </c>
      <c r="H86" s="70"/>
      <c r="I86" s="70"/>
      <c r="J86" s="70"/>
      <c r="K86" s="70"/>
      <c r="L86" s="70"/>
      <c r="M86" s="70"/>
      <c r="N86" s="70"/>
      <c r="O86" s="70"/>
      <c r="P86" s="70"/>
      <c r="Q86" s="70"/>
    </row>
    <row r="87" spans="1:17" customFormat="1" ht="7.5" customHeight="1" x14ac:dyDescent="0.2">
      <c r="A87" s="70"/>
      <c r="B87" s="70"/>
      <c r="C87" s="70"/>
      <c r="D87" s="94"/>
      <c r="E87" s="94"/>
      <c r="F87" s="94"/>
      <c r="G87" s="80"/>
      <c r="H87" s="70"/>
      <c r="I87" s="70"/>
      <c r="J87" s="70"/>
      <c r="K87" s="70"/>
      <c r="L87" s="70"/>
      <c r="M87" s="70"/>
      <c r="N87" s="70"/>
      <c r="O87" s="70"/>
      <c r="P87" s="70"/>
      <c r="Q87" s="70"/>
    </row>
    <row r="88" spans="1:17" customFormat="1" ht="11.25" customHeight="1" x14ac:dyDescent="0.2">
      <c r="A88" s="89" t="s">
        <v>56</v>
      </c>
      <c r="B88" s="90"/>
      <c r="C88" s="89" t="s">
        <v>6</v>
      </c>
      <c r="D88" s="92" t="s">
        <v>89</v>
      </c>
      <c r="E88" s="92" t="s">
        <v>89</v>
      </c>
      <c r="F88" s="92" t="s">
        <v>89</v>
      </c>
      <c r="G88" s="87" t="s">
        <v>89</v>
      </c>
      <c r="H88" s="70"/>
      <c r="I88" s="70"/>
      <c r="J88" s="70"/>
      <c r="K88" s="70"/>
      <c r="L88" s="70"/>
      <c r="M88" s="70"/>
      <c r="N88" s="70"/>
      <c r="O88" s="70"/>
      <c r="P88" s="70"/>
      <c r="Q88" s="70"/>
    </row>
    <row r="89" spans="1:17" customFormat="1" ht="11.25" customHeight="1" x14ac:dyDescent="0.2">
      <c r="A89" s="82" t="s">
        <v>55</v>
      </c>
      <c r="B89" s="70"/>
      <c r="C89" s="82" t="s">
        <v>6</v>
      </c>
      <c r="D89" s="91" t="s">
        <v>89</v>
      </c>
      <c r="E89" s="91" t="s">
        <v>89</v>
      </c>
      <c r="F89" s="91" t="s">
        <v>89</v>
      </c>
      <c r="G89" s="80" t="s">
        <v>89</v>
      </c>
      <c r="H89" s="70"/>
      <c r="I89" s="70"/>
      <c r="J89" s="70"/>
      <c r="K89" s="70"/>
      <c r="L89" s="70"/>
      <c r="M89" s="70"/>
      <c r="N89" s="70"/>
      <c r="O89" s="70"/>
      <c r="P89" s="70"/>
      <c r="Q89" s="70"/>
    </row>
    <row r="90" spans="1:17" customFormat="1" ht="11.25" customHeight="1" x14ac:dyDescent="0.2">
      <c r="A90" s="89" t="s">
        <v>54</v>
      </c>
      <c r="B90" s="90"/>
      <c r="C90" s="89" t="s">
        <v>6</v>
      </c>
      <c r="D90" s="88">
        <v>1658</v>
      </c>
      <c r="E90" s="88">
        <v>8708</v>
      </c>
      <c r="F90" s="88">
        <v>89886</v>
      </c>
      <c r="G90" s="87">
        <f>(E90/F90)*100</f>
        <v>9.687826802839151</v>
      </c>
      <c r="H90" s="70"/>
      <c r="I90" s="70"/>
      <c r="J90" s="70"/>
      <c r="K90" s="70"/>
      <c r="L90" s="70"/>
      <c r="M90" s="70"/>
      <c r="N90" s="70"/>
      <c r="O90" s="70"/>
      <c r="P90" s="70"/>
      <c r="Q90" s="70"/>
    </row>
    <row r="91" spans="1:17" customFormat="1" ht="11.25" customHeight="1" x14ac:dyDescent="0.2">
      <c r="A91" s="82" t="s">
        <v>53</v>
      </c>
      <c r="B91" s="70"/>
      <c r="C91" s="82" t="s">
        <v>4</v>
      </c>
      <c r="D91" s="86" t="s">
        <v>89</v>
      </c>
      <c r="E91" s="86" t="s">
        <v>89</v>
      </c>
      <c r="F91" s="86" t="s">
        <v>89</v>
      </c>
      <c r="G91" s="80" t="s">
        <v>89</v>
      </c>
      <c r="H91" s="70"/>
      <c r="I91" s="70"/>
      <c r="J91" s="70"/>
      <c r="K91" s="70"/>
      <c r="L91" s="70"/>
      <c r="M91" s="70"/>
      <c r="N91" s="70"/>
      <c r="O91" s="70"/>
      <c r="P91" s="70"/>
      <c r="Q91" s="70"/>
    </row>
    <row r="92" spans="1:17" customFormat="1" ht="11.25" customHeight="1" x14ac:dyDescent="0.2">
      <c r="A92" s="89" t="s">
        <v>52</v>
      </c>
      <c r="B92" s="90"/>
      <c r="C92" s="89" t="s">
        <v>6</v>
      </c>
      <c r="D92" s="88" t="s">
        <v>89</v>
      </c>
      <c r="E92" s="88" t="s">
        <v>89</v>
      </c>
      <c r="F92" s="88" t="s">
        <v>89</v>
      </c>
      <c r="G92" s="87" t="s">
        <v>89</v>
      </c>
      <c r="H92" s="70"/>
      <c r="I92" s="70"/>
      <c r="J92" s="70"/>
      <c r="K92" s="70"/>
      <c r="L92" s="70"/>
      <c r="M92" s="70"/>
      <c r="N92" s="70"/>
      <c r="O92" s="70"/>
      <c r="P92" s="70"/>
      <c r="Q92" s="70"/>
    </row>
    <row r="93" spans="1:17" customFormat="1" ht="11.25" customHeight="1" x14ac:dyDescent="0.2">
      <c r="A93" s="82" t="s">
        <v>51</v>
      </c>
      <c r="B93" s="70"/>
      <c r="C93" s="82" t="s">
        <v>4</v>
      </c>
      <c r="D93" s="86">
        <v>2882</v>
      </c>
      <c r="E93" s="86">
        <v>14101.1</v>
      </c>
      <c r="F93" s="86">
        <v>212189</v>
      </c>
      <c r="G93" s="80">
        <f>(E93/F93)*100</f>
        <v>6.6455377045935462</v>
      </c>
      <c r="H93" s="70"/>
      <c r="I93" s="70"/>
      <c r="J93" s="70"/>
      <c r="K93" s="70"/>
      <c r="L93" s="70"/>
      <c r="M93" s="70"/>
      <c r="N93" s="70"/>
      <c r="O93" s="70"/>
      <c r="P93" s="70"/>
      <c r="Q93" s="70"/>
    </row>
    <row r="94" spans="1:17" customFormat="1" ht="11.25" customHeight="1" x14ac:dyDescent="0.2">
      <c r="A94" s="89" t="s">
        <v>50</v>
      </c>
      <c r="B94" s="90"/>
      <c r="C94" s="89" t="s">
        <v>4</v>
      </c>
      <c r="D94" s="88">
        <v>420</v>
      </c>
      <c r="E94" s="88">
        <v>1303.5999999999999</v>
      </c>
      <c r="F94" s="88">
        <v>10071</v>
      </c>
      <c r="G94" s="87">
        <f>(E94/F94)*100</f>
        <v>12.944096911925328</v>
      </c>
      <c r="H94" s="70"/>
      <c r="I94" s="70"/>
      <c r="J94" s="70"/>
      <c r="K94" s="70"/>
      <c r="L94" s="70"/>
      <c r="M94" s="70"/>
      <c r="N94" s="70"/>
      <c r="O94" s="70"/>
      <c r="P94" s="70"/>
      <c r="Q94" s="70"/>
    </row>
    <row r="95" spans="1:17" customFormat="1" ht="11.25" customHeight="1" x14ac:dyDescent="0.2">
      <c r="A95" s="82" t="s">
        <v>49</v>
      </c>
      <c r="B95" s="70"/>
      <c r="C95" s="82" t="s">
        <v>6</v>
      </c>
      <c r="D95" s="91" t="s">
        <v>89</v>
      </c>
      <c r="E95" s="91" t="s">
        <v>89</v>
      </c>
      <c r="F95" s="91" t="s">
        <v>89</v>
      </c>
      <c r="G95" s="80" t="s">
        <v>89</v>
      </c>
      <c r="H95" s="70"/>
      <c r="I95" s="70"/>
      <c r="J95" s="70"/>
      <c r="K95" s="70"/>
      <c r="L95" s="70"/>
      <c r="M95" s="70"/>
      <c r="N95" s="70"/>
      <c r="O95" s="70"/>
      <c r="P95" s="70"/>
      <c r="Q95" s="70"/>
    </row>
    <row r="96" spans="1:17" customFormat="1" ht="11.25" customHeight="1" x14ac:dyDescent="0.2">
      <c r="A96" s="89" t="s">
        <v>48</v>
      </c>
      <c r="B96" s="90"/>
      <c r="C96" s="89" t="s">
        <v>6</v>
      </c>
      <c r="D96" s="92" t="s">
        <v>89</v>
      </c>
      <c r="E96" s="92" t="s">
        <v>89</v>
      </c>
      <c r="F96" s="92" t="s">
        <v>89</v>
      </c>
      <c r="G96" s="87" t="s">
        <v>89</v>
      </c>
      <c r="H96" s="70"/>
      <c r="I96" s="70"/>
      <c r="J96" s="70"/>
      <c r="K96" s="70"/>
      <c r="L96" s="70"/>
      <c r="M96" s="70"/>
      <c r="N96" s="70"/>
      <c r="O96" s="70"/>
      <c r="P96" s="70"/>
      <c r="Q96" s="70"/>
    </row>
    <row r="97" spans="1:17" customFormat="1" ht="11.25" customHeight="1" x14ac:dyDescent="0.2">
      <c r="A97" s="82" t="s">
        <v>47</v>
      </c>
      <c r="B97" s="70"/>
      <c r="C97" s="82" t="s">
        <v>6</v>
      </c>
      <c r="D97" s="91" t="s">
        <v>89</v>
      </c>
      <c r="E97" s="91" t="s">
        <v>89</v>
      </c>
      <c r="F97" s="91" t="s">
        <v>89</v>
      </c>
      <c r="G97" s="80" t="s">
        <v>89</v>
      </c>
      <c r="H97" s="70"/>
      <c r="I97" s="70"/>
      <c r="J97" s="70"/>
      <c r="K97" s="70"/>
      <c r="L97" s="70"/>
      <c r="M97" s="70"/>
      <c r="N97" s="70"/>
      <c r="O97" s="70"/>
      <c r="P97" s="70"/>
      <c r="Q97" s="70"/>
    </row>
    <row r="98" spans="1:17" customFormat="1" ht="11.25" customHeight="1" x14ac:dyDescent="0.2">
      <c r="A98" s="89" t="s">
        <v>46</v>
      </c>
      <c r="B98" s="90"/>
      <c r="C98" s="89" t="s">
        <v>6</v>
      </c>
      <c r="D98" s="92" t="s">
        <v>89</v>
      </c>
      <c r="E98" s="92" t="s">
        <v>89</v>
      </c>
      <c r="F98" s="92" t="s">
        <v>89</v>
      </c>
      <c r="G98" s="87" t="s">
        <v>89</v>
      </c>
      <c r="H98" s="70"/>
      <c r="I98" s="70"/>
      <c r="J98" s="70"/>
      <c r="K98" s="70"/>
      <c r="L98" s="70"/>
      <c r="M98" s="70"/>
      <c r="N98" s="70"/>
      <c r="O98" s="70"/>
      <c r="P98" s="70"/>
      <c r="Q98" s="70"/>
    </row>
    <row r="99" spans="1:17" customFormat="1" ht="11.25" customHeight="1" x14ac:dyDescent="0.2">
      <c r="A99" s="82" t="s">
        <v>45</v>
      </c>
      <c r="B99" s="70"/>
      <c r="C99" s="82" t="s">
        <v>4</v>
      </c>
      <c r="D99" s="91" t="s">
        <v>89</v>
      </c>
      <c r="E99" s="91" t="s">
        <v>89</v>
      </c>
      <c r="F99" s="91" t="s">
        <v>89</v>
      </c>
      <c r="G99" s="80" t="s">
        <v>89</v>
      </c>
      <c r="H99" s="70"/>
      <c r="I99" s="70"/>
      <c r="J99" s="70"/>
      <c r="K99" s="70"/>
      <c r="L99" s="70"/>
      <c r="M99" s="70"/>
      <c r="N99" s="70"/>
      <c r="O99" s="70"/>
      <c r="P99" s="70"/>
      <c r="Q99" s="70"/>
    </row>
    <row r="100" spans="1:17" customFormat="1" ht="11.25" customHeight="1" x14ac:dyDescent="0.2">
      <c r="A100" s="89" t="s">
        <v>44</v>
      </c>
      <c r="B100" s="90"/>
      <c r="C100" s="89" t="s">
        <v>4</v>
      </c>
      <c r="D100" s="88">
        <v>2260</v>
      </c>
      <c r="E100" s="88">
        <v>9103.2999999999993</v>
      </c>
      <c r="F100" s="88">
        <v>94329</v>
      </c>
      <c r="G100" s="87">
        <f>(E100/F100)*100</f>
        <v>9.6505846558322457</v>
      </c>
      <c r="H100" s="70"/>
      <c r="I100" s="70"/>
      <c r="J100" s="70"/>
      <c r="K100" s="70"/>
      <c r="L100" s="70"/>
      <c r="M100" s="70"/>
      <c r="N100" s="70"/>
      <c r="O100" s="70"/>
      <c r="P100" s="70"/>
      <c r="Q100" s="70"/>
    </row>
    <row r="101" spans="1:17" customFormat="1" ht="11.25" customHeight="1" x14ac:dyDescent="0.2">
      <c r="A101" s="82" t="s">
        <v>43</v>
      </c>
      <c r="B101" s="70"/>
      <c r="C101" s="82" t="s">
        <v>6</v>
      </c>
      <c r="D101" s="86" t="s">
        <v>89</v>
      </c>
      <c r="E101" s="86" t="s">
        <v>89</v>
      </c>
      <c r="F101" s="86" t="s">
        <v>89</v>
      </c>
      <c r="G101" s="80" t="s">
        <v>89</v>
      </c>
      <c r="H101" s="70"/>
      <c r="I101" s="70"/>
      <c r="J101" s="70"/>
      <c r="K101" s="70"/>
      <c r="L101" s="70"/>
      <c r="M101" s="70"/>
      <c r="N101" s="70"/>
      <c r="O101" s="70"/>
      <c r="P101" s="70"/>
      <c r="Q101" s="70"/>
    </row>
    <row r="102" spans="1:17" customFormat="1" ht="11.25" customHeight="1" x14ac:dyDescent="0.2">
      <c r="A102" s="89" t="s">
        <v>42</v>
      </c>
      <c r="B102" s="90"/>
      <c r="C102" s="89" t="s">
        <v>6</v>
      </c>
      <c r="D102" s="92" t="s">
        <v>89</v>
      </c>
      <c r="E102" s="92" t="s">
        <v>89</v>
      </c>
      <c r="F102" s="92" t="s">
        <v>89</v>
      </c>
      <c r="G102" s="87" t="s">
        <v>89</v>
      </c>
      <c r="I102" s="70"/>
      <c r="J102" s="70"/>
      <c r="K102" s="70"/>
      <c r="L102" s="70"/>
      <c r="M102" s="70"/>
      <c r="N102" s="70"/>
      <c r="O102" s="70"/>
      <c r="P102" s="70"/>
      <c r="Q102" s="70"/>
    </row>
    <row r="103" spans="1:17" customFormat="1" ht="11.25" customHeight="1" x14ac:dyDescent="0.2">
      <c r="A103" s="82" t="s">
        <v>41</v>
      </c>
      <c r="B103" s="70"/>
      <c r="C103" s="82" t="s">
        <v>6</v>
      </c>
      <c r="D103" s="91" t="s">
        <v>89</v>
      </c>
      <c r="E103" s="91" t="s">
        <v>89</v>
      </c>
      <c r="F103" s="91" t="s">
        <v>89</v>
      </c>
      <c r="G103" s="80" t="s">
        <v>89</v>
      </c>
      <c r="I103" s="70"/>
      <c r="J103" s="70"/>
      <c r="K103" s="70"/>
      <c r="L103" s="70"/>
      <c r="M103" s="70"/>
      <c r="N103" s="70"/>
      <c r="O103" s="70"/>
      <c r="P103" s="70"/>
      <c r="Q103" s="70"/>
    </row>
    <row r="104" spans="1:17" customFormat="1" ht="11.25" customHeight="1" x14ac:dyDescent="0.2">
      <c r="A104" s="89" t="s">
        <v>40</v>
      </c>
      <c r="B104" s="90"/>
      <c r="C104" s="89" t="s">
        <v>6</v>
      </c>
      <c r="D104" s="88" t="s">
        <v>89</v>
      </c>
      <c r="E104" s="88" t="s">
        <v>89</v>
      </c>
      <c r="F104" s="88" t="s">
        <v>89</v>
      </c>
      <c r="G104" s="87" t="s">
        <v>89</v>
      </c>
      <c r="I104" s="70"/>
      <c r="J104" s="70"/>
      <c r="K104" s="70"/>
      <c r="L104" s="70"/>
      <c r="M104" s="70"/>
      <c r="N104" s="70"/>
      <c r="O104" s="70"/>
      <c r="P104" s="70"/>
      <c r="Q104" s="70"/>
    </row>
    <row r="105" spans="1:17" customFormat="1" ht="11.25" customHeight="1" x14ac:dyDescent="0.2">
      <c r="A105" s="82" t="s">
        <v>39</v>
      </c>
      <c r="B105" s="70"/>
      <c r="C105" s="82" t="s">
        <v>6</v>
      </c>
      <c r="D105" s="86" t="s">
        <v>89</v>
      </c>
      <c r="E105" s="86" t="s">
        <v>89</v>
      </c>
      <c r="F105" s="86" t="s">
        <v>89</v>
      </c>
      <c r="G105" s="80" t="s">
        <v>89</v>
      </c>
      <c r="I105" s="70"/>
      <c r="J105" s="70"/>
      <c r="K105" s="70"/>
      <c r="L105" s="70"/>
      <c r="M105" s="70"/>
      <c r="N105" s="70"/>
      <c r="O105" s="70"/>
      <c r="P105" s="70"/>
      <c r="Q105" s="70"/>
    </row>
    <row r="106" spans="1:17" customFormat="1" ht="11.25" customHeight="1" x14ac:dyDescent="0.2">
      <c r="A106" s="89" t="s">
        <v>37</v>
      </c>
      <c r="B106" s="90"/>
      <c r="C106" s="89" t="s">
        <v>6</v>
      </c>
      <c r="D106" s="92" t="s">
        <v>89</v>
      </c>
      <c r="E106" s="92" t="s">
        <v>89</v>
      </c>
      <c r="F106" s="92" t="s">
        <v>89</v>
      </c>
      <c r="G106" s="87" t="s">
        <v>89</v>
      </c>
      <c r="I106" s="70"/>
      <c r="J106" s="70"/>
      <c r="K106" s="70"/>
      <c r="L106" s="70"/>
      <c r="M106" s="70"/>
      <c r="N106" s="70"/>
      <c r="O106" s="70"/>
      <c r="P106" s="70"/>
      <c r="Q106" s="70"/>
    </row>
    <row r="107" spans="1:17" customFormat="1" ht="11.25" customHeight="1" x14ac:dyDescent="0.2">
      <c r="A107" s="82" t="s">
        <v>36</v>
      </c>
      <c r="B107" s="70"/>
      <c r="C107" s="82" t="s">
        <v>6</v>
      </c>
      <c r="D107" s="86" t="s">
        <v>89</v>
      </c>
      <c r="E107" s="86" t="s">
        <v>89</v>
      </c>
      <c r="F107" s="86" t="s">
        <v>89</v>
      </c>
      <c r="G107" s="80" t="s">
        <v>89</v>
      </c>
      <c r="I107" s="70"/>
      <c r="J107" s="70"/>
      <c r="K107" s="70"/>
      <c r="L107" s="70"/>
      <c r="M107" s="70"/>
      <c r="N107" s="70"/>
      <c r="O107" s="70"/>
      <c r="P107" s="70"/>
      <c r="Q107" s="70"/>
    </row>
    <row r="108" spans="1:17" customFormat="1" ht="11.25" customHeight="1" x14ac:dyDescent="0.2">
      <c r="A108" s="89" t="s">
        <v>35</v>
      </c>
      <c r="B108" s="90"/>
      <c r="C108" s="89" t="s">
        <v>6</v>
      </c>
      <c r="D108" s="88">
        <v>2762</v>
      </c>
      <c r="E108" s="88">
        <v>19489</v>
      </c>
      <c r="F108" s="88">
        <v>208743</v>
      </c>
      <c r="G108" s="87">
        <f>(E108/F108)*100</f>
        <v>9.3363609797693812</v>
      </c>
      <c r="I108" s="70"/>
      <c r="J108" s="70"/>
      <c r="K108" s="70"/>
      <c r="L108" s="70"/>
      <c r="M108" s="70"/>
      <c r="N108" s="70"/>
      <c r="O108" s="70"/>
      <c r="P108" s="70"/>
      <c r="Q108" s="70"/>
    </row>
    <row r="109" spans="1:17" customFormat="1" ht="11.25" customHeight="1" x14ac:dyDescent="0.2">
      <c r="A109" s="82" t="s">
        <v>79</v>
      </c>
      <c r="B109" s="70"/>
      <c r="C109" s="82" t="s">
        <v>6</v>
      </c>
      <c r="D109" s="91" t="s">
        <v>89</v>
      </c>
      <c r="E109" s="91" t="s">
        <v>89</v>
      </c>
      <c r="F109" s="91" t="s">
        <v>89</v>
      </c>
      <c r="G109" s="80" t="s">
        <v>89</v>
      </c>
      <c r="I109" s="70"/>
      <c r="J109" s="70"/>
      <c r="K109" s="70"/>
      <c r="L109" s="70"/>
      <c r="M109" s="70"/>
      <c r="N109" s="70"/>
      <c r="O109" s="70"/>
      <c r="P109" s="70"/>
      <c r="Q109" s="70"/>
    </row>
    <row r="110" spans="1:17" customFormat="1" ht="11.25" customHeight="1" x14ac:dyDescent="0.2">
      <c r="A110" s="89" t="s">
        <v>34</v>
      </c>
      <c r="B110" s="90"/>
      <c r="C110" s="89" t="s">
        <v>6</v>
      </c>
      <c r="D110" s="88">
        <v>2273</v>
      </c>
      <c r="E110" s="88">
        <v>17961.2</v>
      </c>
      <c r="F110" s="88">
        <v>202402</v>
      </c>
      <c r="G110" s="87">
        <f>(E110/F110)*100</f>
        <v>8.8740229839626092</v>
      </c>
      <c r="I110" s="70"/>
      <c r="J110" s="70"/>
      <c r="K110" s="70"/>
      <c r="L110" s="70"/>
      <c r="M110" s="70"/>
      <c r="N110" s="70"/>
      <c r="O110" s="70"/>
      <c r="P110" s="70"/>
      <c r="Q110" s="70"/>
    </row>
    <row r="111" spans="1:17" customFormat="1" ht="11.25" customHeight="1" x14ac:dyDescent="0.2">
      <c r="A111" s="82" t="s">
        <v>33</v>
      </c>
      <c r="B111" s="70"/>
      <c r="C111" s="82" t="s">
        <v>6</v>
      </c>
      <c r="D111" s="91" t="s">
        <v>89</v>
      </c>
      <c r="E111" s="91" t="s">
        <v>89</v>
      </c>
      <c r="F111" s="91" t="s">
        <v>89</v>
      </c>
      <c r="G111" s="80" t="s">
        <v>89</v>
      </c>
      <c r="I111" s="70"/>
      <c r="J111" s="70"/>
      <c r="K111" s="70"/>
      <c r="L111" s="70"/>
      <c r="M111" s="70"/>
      <c r="N111" s="70"/>
      <c r="O111" s="70"/>
      <c r="P111" s="70"/>
      <c r="Q111" s="70"/>
    </row>
    <row r="112" spans="1:17" customFormat="1" ht="11.25" customHeight="1" x14ac:dyDescent="0.2">
      <c r="A112" s="89" t="s">
        <v>32</v>
      </c>
      <c r="B112" s="90"/>
      <c r="C112" s="89" t="s">
        <v>6</v>
      </c>
      <c r="D112" s="92" t="s">
        <v>89</v>
      </c>
      <c r="E112" s="92" t="s">
        <v>89</v>
      </c>
      <c r="F112" s="92" t="s">
        <v>89</v>
      </c>
      <c r="G112" s="87" t="s">
        <v>89</v>
      </c>
      <c r="I112" s="70"/>
      <c r="J112" s="70"/>
      <c r="K112" s="70"/>
      <c r="L112" s="70"/>
      <c r="M112" s="70"/>
      <c r="N112" s="70"/>
      <c r="O112" s="70"/>
      <c r="P112" s="70"/>
      <c r="Q112" s="70"/>
    </row>
    <row r="113" spans="1:17" customFormat="1" ht="11.25" customHeight="1" x14ac:dyDescent="0.2">
      <c r="A113" s="82" t="s">
        <v>31</v>
      </c>
      <c r="B113" s="70"/>
      <c r="C113" s="82" t="s">
        <v>6</v>
      </c>
      <c r="D113" s="91" t="s">
        <v>89</v>
      </c>
      <c r="E113" s="91" t="s">
        <v>89</v>
      </c>
      <c r="F113" s="91" t="s">
        <v>89</v>
      </c>
      <c r="G113" s="80" t="s">
        <v>89</v>
      </c>
      <c r="I113" s="70"/>
      <c r="J113" s="70"/>
      <c r="K113" s="70"/>
      <c r="L113" s="70"/>
      <c r="M113" s="70"/>
      <c r="N113" s="70"/>
      <c r="O113" s="70"/>
      <c r="P113" s="70"/>
      <c r="Q113" s="70"/>
    </row>
    <row r="114" spans="1:17" customFormat="1" ht="11.25" customHeight="1" x14ac:dyDescent="0.2">
      <c r="A114" s="89" t="s">
        <v>30</v>
      </c>
      <c r="B114" s="90"/>
      <c r="C114" s="89" t="s">
        <v>4</v>
      </c>
      <c r="D114" s="88">
        <v>3523</v>
      </c>
      <c r="E114" s="88">
        <v>8951.4</v>
      </c>
      <c r="F114" s="88">
        <v>113619</v>
      </c>
      <c r="G114" s="87">
        <f>(E114/F114)*100</f>
        <v>7.8784358249940585</v>
      </c>
      <c r="I114" s="70"/>
      <c r="J114" s="70"/>
      <c r="K114" s="70"/>
      <c r="L114" s="70"/>
      <c r="M114" s="70"/>
      <c r="N114" s="70"/>
      <c r="O114" s="70"/>
      <c r="P114" s="70"/>
      <c r="Q114" s="70"/>
    </row>
    <row r="115" spans="1:17" customFormat="1" ht="11.25" customHeight="1" x14ac:dyDescent="0.2">
      <c r="A115" s="82" t="s">
        <v>71</v>
      </c>
      <c r="B115" s="70"/>
      <c r="C115" s="82" t="s">
        <v>6</v>
      </c>
      <c r="D115" s="91" t="s">
        <v>89</v>
      </c>
      <c r="E115" s="91" t="s">
        <v>89</v>
      </c>
      <c r="F115" s="91" t="s">
        <v>89</v>
      </c>
      <c r="G115" s="80" t="s">
        <v>89</v>
      </c>
      <c r="I115" s="70"/>
      <c r="J115" s="70"/>
      <c r="K115" s="70"/>
      <c r="L115" s="70"/>
      <c r="M115" s="70"/>
      <c r="N115" s="70"/>
      <c r="O115" s="70"/>
      <c r="P115" s="70"/>
      <c r="Q115" s="70"/>
    </row>
    <row r="116" spans="1:17" customFormat="1" ht="11.25" customHeight="1" x14ac:dyDescent="0.2">
      <c r="A116" s="89" t="s">
        <v>28</v>
      </c>
      <c r="B116" s="90"/>
      <c r="C116" s="89" t="s">
        <v>6</v>
      </c>
      <c r="D116" s="92" t="s">
        <v>89</v>
      </c>
      <c r="E116" s="92" t="s">
        <v>89</v>
      </c>
      <c r="F116" s="92" t="s">
        <v>89</v>
      </c>
      <c r="G116" s="87" t="s">
        <v>89</v>
      </c>
      <c r="I116" s="70"/>
      <c r="J116" s="70"/>
      <c r="K116" s="70"/>
      <c r="L116" s="70"/>
      <c r="M116" s="70"/>
      <c r="N116" s="70"/>
      <c r="O116" s="70"/>
      <c r="P116" s="70"/>
      <c r="Q116" s="70"/>
    </row>
    <row r="117" spans="1:17" customFormat="1" ht="11.25" customHeight="1" x14ac:dyDescent="0.2">
      <c r="A117" s="82" t="s">
        <v>27</v>
      </c>
      <c r="B117" s="70"/>
      <c r="C117" s="82" t="s">
        <v>4</v>
      </c>
      <c r="D117" s="86">
        <v>138</v>
      </c>
      <c r="E117" s="86">
        <v>211.3</v>
      </c>
      <c r="F117" s="86">
        <v>2367</v>
      </c>
      <c r="G117" s="80">
        <f>(E117/F117)*100</f>
        <v>8.9269117025771028</v>
      </c>
      <c r="I117" s="70"/>
      <c r="J117" s="70"/>
      <c r="K117" s="70"/>
      <c r="L117" s="70"/>
      <c r="M117" s="70"/>
      <c r="N117" s="70"/>
      <c r="O117" s="70"/>
      <c r="P117" s="70"/>
      <c r="Q117" s="70"/>
    </row>
    <row r="118" spans="1:17" customFormat="1" ht="11.25" customHeight="1" x14ac:dyDescent="0.2">
      <c r="A118" s="89" t="s">
        <v>26</v>
      </c>
      <c r="B118" s="90"/>
      <c r="C118" s="89" t="s">
        <v>6</v>
      </c>
      <c r="D118" s="88">
        <v>3237</v>
      </c>
      <c r="E118" s="88">
        <v>18831</v>
      </c>
      <c r="F118" s="88">
        <v>228018</v>
      </c>
      <c r="G118" s="87">
        <f>(E118/F118)*100</f>
        <v>8.2585585348525115</v>
      </c>
      <c r="I118" s="70"/>
      <c r="J118" s="70"/>
      <c r="K118" s="70"/>
      <c r="L118" s="70"/>
      <c r="M118" s="70"/>
      <c r="N118" s="70"/>
      <c r="O118" s="70"/>
      <c r="P118" s="70"/>
      <c r="Q118" s="70"/>
    </row>
    <row r="119" spans="1:17" customFormat="1" ht="11.25" customHeight="1" x14ac:dyDescent="0.2">
      <c r="A119" s="82" t="s">
        <v>25</v>
      </c>
      <c r="B119" s="70"/>
      <c r="C119" s="82" t="s">
        <v>24</v>
      </c>
      <c r="D119" s="86">
        <v>231</v>
      </c>
      <c r="E119" s="86">
        <v>1629</v>
      </c>
      <c r="F119" s="86">
        <v>12816</v>
      </c>
      <c r="G119" s="80">
        <f>(E119/F119)*100</f>
        <v>12.710674157303369</v>
      </c>
      <c r="I119" s="70"/>
      <c r="J119" s="70"/>
      <c r="K119" s="70"/>
      <c r="L119" s="70"/>
      <c r="M119" s="70"/>
      <c r="N119" s="70"/>
      <c r="O119" s="70"/>
      <c r="P119" s="70"/>
      <c r="Q119" s="70"/>
    </row>
    <row r="120" spans="1:17" customFormat="1" ht="11.25" customHeight="1" x14ac:dyDescent="0.2">
      <c r="A120" s="89" t="s">
        <v>23</v>
      </c>
      <c r="B120" s="90"/>
      <c r="C120" s="89" t="s">
        <v>6</v>
      </c>
      <c r="D120" s="92" t="s">
        <v>89</v>
      </c>
      <c r="E120" s="92" t="s">
        <v>89</v>
      </c>
      <c r="F120" s="92" t="s">
        <v>89</v>
      </c>
      <c r="G120" s="87" t="s">
        <v>89</v>
      </c>
      <c r="I120" s="70"/>
      <c r="J120" s="70"/>
      <c r="K120" s="70"/>
      <c r="L120" s="70"/>
      <c r="M120" s="70"/>
      <c r="N120" s="70"/>
      <c r="O120" s="70"/>
      <c r="P120" s="70"/>
      <c r="Q120" s="70"/>
    </row>
    <row r="121" spans="1:17" customFormat="1" ht="11.25" customHeight="1" x14ac:dyDescent="0.2">
      <c r="A121" s="82" t="s">
        <v>22</v>
      </c>
      <c r="B121" s="70"/>
      <c r="C121" s="82" t="s">
        <v>6</v>
      </c>
      <c r="D121" s="91" t="s">
        <v>89</v>
      </c>
      <c r="E121" s="91" t="s">
        <v>89</v>
      </c>
      <c r="F121" s="91" t="s">
        <v>89</v>
      </c>
      <c r="G121" s="80" t="s">
        <v>89</v>
      </c>
      <c r="I121" s="70"/>
      <c r="J121" s="70"/>
      <c r="K121" s="70"/>
      <c r="L121" s="70"/>
      <c r="M121" s="70"/>
      <c r="N121" s="70"/>
      <c r="O121" s="70"/>
      <c r="P121" s="70"/>
      <c r="Q121" s="70"/>
    </row>
    <row r="122" spans="1:17" customFormat="1" ht="11.25" customHeight="1" x14ac:dyDescent="0.2">
      <c r="A122" s="89" t="s">
        <v>82</v>
      </c>
      <c r="B122" s="90"/>
      <c r="C122" s="89" t="s">
        <v>6</v>
      </c>
      <c r="D122" s="92" t="s">
        <v>89</v>
      </c>
      <c r="E122" s="92" t="s">
        <v>89</v>
      </c>
      <c r="F122" s="92" t="s">
        <v>89</v>
      </c>
      <c r="G122" s="87" t="s">
        <v>89</v>
      </c>
      <c r="I122" s="70"/>
      <c r="J122" s="70"/>
      <c r="K122" s="70"/>
      <c r="L122" s="70"/>
      <c r="M122" s="70"/>
      <c r="N122" s="70"/>
      <c r="O122" s="70"/>
      <c r="P122" s="70"/>
      <c r="Q122" s="70"/>
    </row>
    <row r="123" spans="1:17" customFormat="1" ht="11.25" customHeight="1" x14ac:dyDescent="0.2">
      <c r="A123" s="82" t="s">
        <v>21</v>
      </c>
      <c r="B123" s="70"/>
      <c r="C123" s="93" t="s">
        <v>6</v>
      </c>
      <c r="D123" s="91" t="s">
        <v>89</v>
      </c>
      <c r="E123" s="91" t="s">
        <v>89</v>
      </c>
      <c r="F123" s="91" t="s">
        <v>89</v>
      </c>
      <c r="G123" s="80" t="s">
        <v>89</v>
      </c>
      <c r="I123" s="70"/>
      <c r="J123" s="70"/>
      <c r="K123" s="70"/>
      <c r="L123" s="70"/>
      <c r="M123" s="70"/>
      <c r="N123" s="70"/>
      <c r="O123" s="70"/>
      <c r="P123" s="70"/>
      <c r="Q123" s="70"/>
    </row>
    <row r="124" spans="1:17" customFormat="1" ht="11.25" customHeight="1" x14ac:dyDescent="0.2">
      <c r="A124" s="89" t="s">
        <v>20</v>
      </c>
      <c r="B124" s="90"/>
      <c r="C124" s="89" t="s">
        <v>6</v>
      </c>
      <c r="D124" s="88" t="s">
        <v>89</v>
      </c>
      <c r="E124" s="88" t="s">
        <v>89</v>
      </c>
      <c r="F124" s="88" t="s">
        <v>89</v>
      </c>
      <c r="G124" s="87" t="s">
        <v>89</v>
      </c>
      <c r="I124" s="70"/>
      <c r="J124" s="70"/>
      <c r="K124" s="70"/>
      <c r="L124" s="70"/>
      <c r="M124" s="70"/>
      <c r="N124" s="70"/>
      <c r="O124" s="70"/>
      <c r="P124" s="70"/>
      <c r="Q124" s="70"/>
    </row>
    <row r="125" spans="1:17" customFormat="1" ht="11.25" customHeight="1" x14ac:dyDescent="0.2">
      <c r="A125" s="82" t="s">
        <v>19</v>
      </c>
      <c r="B125" s="70"/>
      <c r="C125" s="82" t="s">
        <v>6</v>
      </c>
      <c r="D125" s="91" t="s">
        <v>89</v>
      </c>
      <c r="E125" s="91" t="s">
        <v>89</v>
      </c>
      <c r="F125" s="91" t="s">
        <v>89</v>
      </c>
      <c r="G125" s="80" t="s">
        <v>89</v>
      </c>
      <c r="H125" s="70"/>
      <c r="I125" s="70"/>
      <c r="J125" s="70"/>
      <c r="K125" s="70"/>
      <c r="L125" s="70"/>
      <c r="M125" s="70"/>
      <c r="N125" s="70"/>
      <c r="O125" s="70"/>
      <c r="P125" s="70"/>
      <c r="Q125" s="70"/>
    </row>
    <row r="126" spans="1:17" customFormat="1" ht="11.25" customHeight="1" x14ac:dyDescent="0.2">
      <c r="A126" s="89" t="s">
        <v>18</v>
      </c>
      <c r="B126" s="90"/>
      <c r="C126" s="89" t="s">
        <v>6</v>
      </c>
      <c r="D126" s="88">
        <v>4545</v>
      </c>
      <c r="E126" s="88">
        <v>34210</v>
      </c>
      <c r="F126" s="88">
        <v>386976</v>
      </c>
      <c r="G126" s="87">
        <f>(E126/F126)*100</f>
        <v>8.8403415198875379</v>
      </c>
      <c r="H126" s="70"/>
      <c r="I126" s="70"/>
      <c r="J126" s="70"/>
      <c r="K126" s="70"/>
      <c r="L126" s="70"/>
      <c r="M126" s="70"/>
      <c r="N126" s="70"/>
      <c r="O126" s="70"/>
      <c r="P126" s="70"/>
      <c r="Q126" s="70"/>
    </row>
    <row r="127" spans="1:17" customFormat="1" ht="11.25" customHeight="1" x14ac:dyDescent="0.2">
      <c r="A127" s="82" t="s">
        <v>17</v>
      </c>
      <c r="B127" s="70"/>
      <c r="C127" s="82" t="s">
        <v>4</v>
      </c>
      <c r="D127" s="86">
        <v>65</v>
      </c>
      <c r="E127" s="86">
        <v>183</v>
      </c>
      <c r="F127" s="86">
        <v>2599</v>
      </c>
      <c r="G127" s="80">
        <f>(E127/F127)*100</f>
        <v>7.0411696806464033</v>
      </c>
      <c r="H127" s="70"/>
      <c r="I127" s="70"/>
      <c r="J127" s="70"/>
      <c r="K127" s="70"/>
      <c r="L127" s="70"/>
      <c r="M127" s="70"/>
      <c r="N127" s="70"/>
      <c r="O127" s="70"/>
      <c r="P127" s="70"/>
      <c r="Q127" s="70"/>
    </row>
    <row r="128" spans="1:17" customFormat="1" ht="11.25" customHeight="1" x14ac:dyDescent="0.2">
      <c r="A128" s="89" t="s">
        <v>15</v>
      </c>
      <c r="B128" s="90"/>
      <c r="C128" s="89" t="s">
        <v>6</v>
      </c>
      <c r="D128" s="92" t="s">
        <v>89</v>
      </c>
      <c r="E128" s="92" t="s">
        <v>89</v>
      </c>
      <c r="F128" s="92" t="s">
        <v>89</v>
      </c>
      <c r="G128" s="87" t="s">
        <v>89</v>
      </c>
      <c r="H128" s="70"/>
      <c r="I128" s="70"/>
      <c r="J128" s="70"/>
      <c r="K128" s="70"/>
      <c r="L128" s="70"/>
      <c r="M128" s="70"/>
      <c r="N128" s="70"/>
      <c r="O128" s="70"/>
      <c r="P128" s="70"/>
      <c r="Q128" s="70"/>
    </row>
    <row r="129" spans="1:17" customFormat="1" ht="11.25" customHeight="1" x14ac:dyDescent="0.2">
      <c r="A129" s="82" t="s">
        <v>14</v>
      </c>
      <c r="B129" s="70"/>
      <c r="C129" s="82" t="s">
        <v>6</v>
      </c>
      <c r="D129" s="91" t="s">
        <v>89</v>
      </c>
      <c r="E129" s="91" t="s">
        <v>89</v>
      </c>
      <c r="F129" s="91" t="s">
        <v>89</v>
      </c>
      <c r="G129" s="80" t="s">
        <v>89</v>
      </c>
      <c r="H129" s="70"/>
      <c r="I129" s="70"/>
      <c r="J129" s="70"/>
      <c r="K129" s="70"/>
      <c r="L129" s="70"/>
      <c r="M129" s="70"/>
      <c r="N129" s="70"/>
      <c r="O129" s="70"/>
      <c r="P129" s="70"/>
      <c r="Q129" s="70"/>
    </row>
    <row r="130" spans="1:17" customFormat="1" ht="11.25" customHeight="1" x14ac:dyDescent="0.2">
      <c r="A130" s="89" t="s">
        <v>13</v>
      </c>
      <c r="B130" s="90"/>
      <c r="C130" s="89" t="s">
        <v>6</v>
      </c>
      <c r="D130" s="88">
        <v>1476</v>
      </c>
      <c r="E130" s="88">
        <v>9315</v>
      </c>
      <c r="F130" s="88">
        <v>105713</v>
      </c>
      <c r="G130" s="87">
        <f>(E130/F130)*100</f>
        <v>8.81159365451742</v>
      </c>
      <c r="H130" s="70"/>
      <c r="I130" s="70"/>
      <c r="J130" s="70"/>
      <c r="K130" s="70"/>
      <c r="L130" s="70"/>
      <c r="M130" s="70"/>
      <c r="N130" s="70"/>
      <c r="O130" s="70"/>
      <c r="P130" s="70"/>
      <c r="Q130" s="70"/>
    </row>
    <row r="131" spans="1:17" customFormat="1" ht="11.25" customHeight="1" x14ac:dyDescent="0.2">
      <c r="A131" s="82" t="s">
        <v>12</v>
      </c>
      <c r="B131" s="70"/>
      <c r="C131" s="82" t="s">
        <v>6</v>
      </c>
      <c r="D131" s="91" t="s">
        <v>89</v>
      </c>
      <c r="E131" s="91" t="s">
        <v>89</v>
      </c>
      <c r="F131" s="91" t="s">
        <v>89</v>
      </c>
      <c r="G131" s="80" t="s">
        <v>89</v>
      </c>
      <c r="H131" s="70"/>
      <c r="I131" s="70"/>
      <c r="J131" s="70"/>
      <c r="K131" s="70"/>
      <c r="L131" s="70"/>
      <c r="M131" s="70"/>
      <c r="N131" s="70"/>
      <c r="O131" s="70"/>
      <c r="P131" s="70"/>
      <c r="Q131" s="70"/>
    </row>
    <row r="132" spans="1:17" customFormat="1" ht="11.25" customHeight="1" x14ac:dyDescent="0.2">
      <c r="A132" s="89" t="s">
        <v>11</v>
      </c>
      <c r="B132" s="90"/>
      <c r="C132" s="89" t="s">
        <v>6</v>
      </c>
      <c r="D132" s="88">
        <v>1302</v>
      </c>
      <c r="E132" s="88">
        <v>10891.3</v>
      </c>
      <c r="F132" s="88">
        <v>100814</v>
      </c>
      <c r="G132" s="87">
        <f>(E132/F132)*100</f>
        <v>10.803360644354949</v>
      </c>
      <c r="H132" s="70"/>
      <c r="I132" s="70"/>
      <c r="J132" s="70"/>
      <c r="K132" s="70"/>
      <c r="L132" s="70"/>
      <c r="M132" s="70"/>
      <c r="N132" s="70"/>
      <c r="O132" s="70"/>
      <c r="P132" s="70"/>
      <c r="Q132" s="70"/>
    </row>
    <row r="133" spans="1:17" customFormat="1" ht="11.25" customHeight="1" x14ac:dyDescent="0.2">
      <c r="A133" s="82" t="s">
        <v>10</v>
      </c>
      <c r="B133" s="70"/>
      <c r="C133" s="82" t="s">
        <v>6</v>
      </c>
      <c r="D133" s="86">
        <v>5077</v>
      </c>
      <c r="E133" s="86">
        <v>32319.200000000001</v>
      </c>
      <c r="F133" s="86">
        <v>351678</v>
      </c>
      <c r="G133" s="80">
        <f>(E133/F133)*100</f>
        <v>9.18999766832159</v>
      </c>
      <c r="H133" s="70"/>
      <c r="I133" s="70"/>
      <c r="J133" s="70"/>
      <c r="K133" s="70"/>
      <c r="L133" s="70"/>
      <c r="M133" s="70"/>
      <c r="N133" s="70"/>
      <c r="O133" s="70"/>
      <c r="P133" s="70"/>
      <c r="Q133" s="70"/>
    </row>
    <row r="134" spans="1:17" customFormat="1" ht="11.25" customHeight="1" x14ac:dyDescent="0.2">
      <c r="A134" s="89" t="s">
        <v>9</v>
      </c>
      <c r="B134" s="90"/>
      <c r="C134" s="89" t="s">
        <v>8</v>
      </c>
      <c r="D134" s="88">
        <v>478</v>
      </c>
      <c r="E134" s="88">
        <v>1468.4</v>
      </c>
      <c r="F134" s="88">
        <v>13109</v>
      </c>
      <c r="G134" s="87">
        <f>(E134/F134)*100</f>
        <v>11.201464642611947</v>
      </c>
      <c r="H134" s="70"/>
      <c r="I134" s="70"/>
      <c r="J134" s="70"/>
      <c r="K134" s="70"/>
      <c r="L134" s="70"/>
      <c r="M134" s="70"/>
      <c r="N134" s="70"/>
      <c r="O134" s="70"/>
      <c r="P134" s="70"/>
      <c r="Q134" s="70"/>
    </row>
    <row r="135" spans="1:17" customFormat="1" ht="11.25" customHeight="1" x14ac:dyDescent="0.2">
      <c r="A135" s="82" t="s">
        <v>7</v>
      </c>
      <c r="B135" s="70"/>
      <c r="C135" s="82" t="s">
        <v>6</v>
      </c>
      <c r="D135" s="86" t="s">
        <v>89</v>
      </c>
      <c r="E135" s="86" t="s">
        <v>89</v>
      </c>
      <c r="F135" s="86" t="s">
        <v>89</v>
      </c>
      <c r="G135" s="80" t="s">
        <v>89</v>
      </c>
      <c r="H135" s="70"/>
      <c r="I135" s="70"/>
      <c r="J135" s="70"/>
      <c r="K135" s="70"/>
      <c r="L135" s="70"/>
      <c r="M135" s="70"/>
      <c r="N135" s="70"/>
      <c r="O135" s="70"/>
      <c r="P135" s="70"/>
      <c r="Q135" s="70"/>
    </row>
    <row r="136" spans="1:17" customFormat="1" ht="11.25" customHeight="1" x14ac:dyDescent="0.2">
      <c r="A136" s="89" t="s">
        <v>5</v>
      </c>
      <c r="B136" s="90"/>
      <c r="C136" s="89" t="s">
        <v>4</v>
      </c>
      <c r="D136" s="88">
        <v>212</v>
      </c>
      <c r="E136" s="88">
        <v>1121.9000000000001</v>
      </c>
      <c r="F136" s="88">
        <v>11389</v>
      </c>
      <c r="G136" s="87">
        <f>(E136/F136)*100</f>
        <v>9.8507331635788926</v>
      </c>
      <c r="H136" s="70"/>
      <c r="I136" s="70"/>
      <c r="J136" s="70"/>
      <c r="K136" s="70"/>
      <c r="L136" s="70"/>
      <c r="M136" s="70"/>
      <c r="N136" s="70"/>
      <c r="O136" s="70"/>
      <c r="P136" s="70"/>
      <c r="Q136" s="70"/>
    </row>
    <row r="137" spans="1:17" customFormat="1" ht="11.25" customHeight="1" x14ac:dyDescent="0.2">
      <c r="A137" s="82" t="s">
        <v>76</v>
      </c>
      <c r="B137" s="70"/>
      <c r="C137" s="82" t="s">
        <v>75</v>
      </c>
      <c r="D137" s="86">
        <v>5</v>
      </c>
      <c r="E137" s="86">
        <v>1392.2</v>
      </c>
      <c r="F137" s="86">
        <v>48118</v>
      </c>
      <c r="G137" s="80">
        <f>(E137/F137)*100</f>
        <v>2.8933039610956399</v>
      </c>
      <c r="H137" s="70"/>
      <c r="I137" s="70"/>
      <c r="J137" s="70"/>
      <c r="K137" s="70"/>
      <c r="L137" s="70"/>
      <c r="M137" s="70"/>
      <c r="N137" s="70"/>
      <c r="O137" s="70"/>
      <c r="P137" s="70"/>
      <c r="Q137" s="70"/>
    </row>
    <row r="138" spans="1:17" customFormat="1" ht="7.5" customHeight="1" x14ac:dyDescent="0.2">
      <c r="A138" s="77"/>
      <c r="B138" s="78"/>
      <c r="C138" s="77"/>
      <c r="D138" s="85"/>
      <c r="E138" s="85"/>
      <c r="F138" s="85"/>
      <c r="G138" s="84"/>
      <c r="H138" s="70"/>
      <c r="I138" s="70"/>
      <c r="J138" s="70"/>
      <c r="K138" s="70"/>
      <c r="L138" s="70"/>
      <c r="M138" s="70"/>
      <c r="N138" s="70"/>
      <c r="O138" s="70"/>
      <c r="P138" s="70"/>
      <c r="Q138" s="70"/>
    </row>
    <row r="139" spans="1:17" customFormat="1" ht="11.25" customHeight="1" x14ac:dyDescent="0.2">
      <c r="A139" s="83" t="s">
        <v>105</v>
      </c>
      <c r="B139" s="70"/>
      <c r="C139" s="82"/>
      <c r="D139" s="81">
        <v>10707</v>
      </c>
      <c r="E139" s="81">
        <v>49510.9</v>
      </c>
      <c r="F139" s="81">
        <v>524276</v>
      </c>
      <c r="G139" s="80"/>
      <c r="H139" s="70"/>
      <c r="I139" s="70"/>
      <c r="J139" s="70"/>
      <c r="K139" s="70"/>
      <c r="L139" s="70"/>
      <c r="M139" s="70"/>
      <c r="N139" s="70"/>
      <c r="O139" s="70"/>
      <c r="P139" s="70"/>
      <c r="Q139" s="70"/>
    </row>
    <row r="140" spans="1:17" customFormat="1" ht="11.25" customHeight="1" thickBot="1" x14ac:dyDescent="0.25">
      <c r="A140" s="79" t="s">
        <v>104</v>
      </c>
      <c r="B140" s="90"/>
      <c r="C140" s="89"/>
      <c r="D140" s="115">
        <v>1</v>
      </c>
      <c r="E140" s="115">
        <v>24</v>
      </c>
      <c r="F140" s="115">
        <v>230</v>
      </c>
      <c r="G140" s="114"/>
      <c r="H140" s="70"/>
      <c r="I140" s="70"/>
      <c r="J140" s="70"/>
      <c r="K140" s="70"/>
      <c r="L140" s="70"/>
      <c r="M140" s="70"/>
      <c r="N140" s="70"/>
      <c r="O140" s="70"/>
      <c r="P140" s="70"/>
      <c r="Q140" s="70"/>
    </row>
    <row r="141" spans="1:17" customFormat="1" ht="11.25" customHeight="1" thickBot="1" x14ac:dyDescent="0.25">
      <c r="A141" s="75" t="s">
        <v>3</v>
      </c>
      <c r="B141" s="74" t="s">
        <v>2</v>
      </c>
      <c r="C141" s="73"/>
      <c r="D141" s="72">
        <f>SUM(D79,D82:D140)</f>
        <v>139170</v>
      </c>
      <c r="E141" s="72">
        <f>SUM(E79,E85:E140)</f>
        <v>992389.4</v>
      </c>
      <c r="F141" s="72">
        <f>SUM(F79,F85:F140)</f>
        <v>12206510</v>
      </c>
      <c r="G141" s="113">
        <f>(E141/F141)*100</f>
        <v>8.1300011223519242</v>
      </c>
      <c r="H141" s="65"/>
      <c r="I141" s="65"/>
      <c r="J141" s="65"/>
      <c r="K141" s="65"/>
      <c r="L141" s="65"/>
      <c r="M141" s="65"/>
      <c r="N141" s="65"/>
      <c r="O141" s="65"/>
      <c r="P141" s="65"/>
      <c r="Q141" s="65"/>
    </row>
    <row r="142" spans="1:17" customFormat="1" ht="7.5" customHeight="1" x14ac:dyDescent="0.2">
      <c r="A142" s="65"/>
      <c r="B142" s="65"/>
      <c r="C142" s="65"/>
      <c r="D142" s="65"/>
      <c r="E142" s="65"/>
      <c r="F142" s="65"/>
      <c r="G142" s="65"/>
      <c r="H142" s="70"/>
      <c r="I142" s="70"/>
      <c r="J142" s="70"/>
      <c r="K142" s="70"/>
      <c r="L142" s="70"/>
      <c r="M142" s="70"/>
      <c r="N142" s="70"/>
      <c r="O142" s="70"/>
      <c r="P142" s="70"/>
      <c r="Q142" s="70"/>
    </row>
    <row r="143" spans="1:17" customFormat="1" ht="11.25" customHeight="1" x14ac:dyDescent="0.2">
      <c r="A143" s="70" t="s">
        <v>1</v>
      </c>
      <c r="B143" s="69" t="s">
        <v>0</v>
      </c>
      <c r="C143" s="69"/>
      <c r="D143" s="68"/>
      <c r="E143" s="68"/>
      <c r="F143" s="68"/>
      <c r="G143" s="67"/>
      <c r="H143" s="65"/>
      <c r="I143" s="65"/>
      <c r="J143" s="65"/>
      <c r="K143" s="65"/>
      <c r="L143" s="65"/>
      <c r="M143" s="65"/>
      <c r="N143" s="65"/>
      <c r="O143" s="65"/>
      <c r="P143" s="65"/>
      <c r="Q143" s="65"/>
    </row>
    <row r="144" spans="1:17" customFormat="1" ht="7.5" customHeight="1" x14ac:dyDescent="0.2">
      <c r="A144" s="70"/>
      <c r="B144" s="69"/>
      <c r="C144" s="69"/>
      <c r="D144" s="68"/>
      <c r="E144" s="68"/>
      <c r="F144" s="68"/>
      <c r="G144" s="67"/>
    </row>
    <row r="145" spans="1:17" customFormat="1" ht="11.25" customHeight="1" x14ac:dyDescent="0.2">
      <c r="A145" s="70" t="s">
        <v>74</v>
      </c>
      <c r="B145" s="5" t="s">
        <v>103</v>
      </c>
      <c r="C145" s="69"/>
      <c r="D145" s="68"/>
      <c r="E145" s="68"/>
      <c r="F145" s="68"/>
      <c r="G145" s="67"/>
    </row>
    <row r="146" spans="1:17" customFormat="1" ht="12.75" customHeight="1" x14ac:dyDescent="0.2">
      <c r="A146" s="65"/>
      <c r="B146" s="65"/>
      <c r="C146" s="65"/>
      <c r="D146" s="65"/>
      <c r="E146" s="66"/>
      <c r="F146" s="66"/>
      <c r="G146" s="65"/>
      <c r="H146" s="65"/>
      <c r="I146" s="65"/>
      <c r="J146" s="65"/>
      <c r="K146" s="65"/>
      <c r="L146" s="65"/>
      <c r="M146" s="65"/>
      <c r="N146" s="65"/>
      <c r="O146" s="65"/>
      <c r="P146" s="65"/>
      <c r="Q146" s="65"/>
    </row>
    <row r="147" spans="1:17" customFormat="1" ht="12.75" customHeight="1" x14ac:dyDescent="0.2">
      <c r="A147" s="65"/>
      <c r="B147" s="65"/>
      <c r="C147" s="65"/>
      <c r="D147" s="66"/>
      <c r="E147" s="66"/>
      <c r="F147" s="66"/>
      <c r="G147" s="65"/>
      <c r="H147" s="65"/>
      <c r="I147" s="65"/>
      <c r="J147" s="65"/>
      <c r="K147" s="65"/>
      <c r="L147" s="65"/>
      <c r="M147" s="65"/>
      <c r="N147" s="65"/>
      <c r="O147" s="65"/>
      <c r="P147" s="65"/>
      <c r="Q147" s="65"/>
    </row>
    <row r="148" spans="1:17" customFormat="1" ht="12.75" customHeight="1" x14ac:dyDescent="0.2">
      <c r="A148" s="65"/>
      <c r="B148" s="65"/>
      <c r="C148" s="65"/>
      <c r="D148" s="65"/>
      <c r="E148" s="65"/>
      <c r="F148" s="65"/>
      <c r="G148" s="65"/>
      <c r="H148" s="65"/>
      <c r="I148" s="65"/>
      <c r="J148" s="65"/>
      <c r="K148" s="65"/>
      <c r="L148" s="65"/>
      <c r="M148" s="65"/>
      <c r="N148" s="65"/>
      <c r="O148" s="65"/>
      <c r="P148" s="65"/>
      <c r="Q148" s="65"/>
    </row>
    <row r="149" spans="1:17" customFormat="1" ht="29.25" customHeight="1" x14ac:dyDescent="0.2">
      <c r="A149" s="112" t="s">
        <v>70</v>
      </c>
      <c r="B149" s="111" t="s">
        <v>106</v>
      </c>
      <c r="C149" s="110"/>
      <c r="D149" s="110"/>
      <c r="E149" s="110"/>
      <c r="F149" s="110"/>
      <c r="G149" s="110"/>
      <c r="H149" s="65"/>
      <c r="I149" s="65"/>
      <c r="J149" s="65"/>
      <c r="K149" s="65"/>
      <c r="L149" s="65"/>
      <c r="M149" s="65"/>
      <c r="N149" s="65"/>
      <c r="O149" s="65"/>
      <c r="P149" s="65"/>
      <c r="Q149" s="65"/>
    </row>
    <row r="150" spans="1:17" customFormat="1" ht="7.5" customHeight="1" thickBot="1" x14ac:dyDescent="0.25">
      <c r="A150" s="109"/>
      <c r="B150" s="109"/>
      <c r="C150" s="109"/>
      <c r="D150" s="108"/>
      <c r="E150" s="108"/>
      <c r="F150" s="108"/>
      <c r="G150" s="107"/>
      <c r="H150" s="65"/>
      <c r="I150" s="65"/>
      <c r="J150" s="65"/>
      <c r="K150" s="65"/>
      <c r="L150" s="65"/>
      <c r="M150" s="65"/>
      <c r="N150" s="65"/>
      <c r="O150" s="65"/>
      <c r="P150" s="65"/>
      <c r="Q150" s="65"/>
    </row>
    <row r="151" spans="1:17" customFormat="1" ht="12.75" customHeight="1" thickBot="1" x14ac:dyDescent="0.25">
      <c r="A151" s="105" t="s">
        <v>68</v>
      </c>
      <c r="B151" s="106"/>
      <c r="C151" s="105" t="s">
        <v>67</v>
      </c>
      <c r="D151" s="104" t="s">
        <v>66</v>
      </c>
      <c r="E151" s="104" t="s">
        <v>65</v>
      </c>
      <c r="F151" s="103" t="s">
        <v>64</v>
      </c>
      <c r="G151" s="102" t="s">
        <v>63</v>
      </c>
      <c r="H151" s="97"/>
      <c r="I151" s="97"/>
      <c r="J151" s="97"/>
      <c r="K151" s="97"/>
      <c r="L151" s="97"/>
      <c r="M151" s="97"/>
      <c r="N151" s="97"/>
      <c r="O151" s="97"/>
      <c r="P151" s="97"/>
      <c r="Q151" s="97"/>
    </row>
    <row r="152" spans="1:17" customFormat="1" ht="27.75" thickBot="1" x14ac:dyDescent="0.25">
      <c r="A152" s="101"/>
      <c r="B152" s="101"/>
      <c r="C152" s="101"/>
      <c r="D152" s="100"/>
      <c r="E152" s="99" t="s">
        <v>62</v>
      </c>
      <c r="F152" s="99" t="s">
        <v>61</v>
      </c>
      <c r="G152" s="98" t="s">
        <v>60</v>
      </c>
      <c r="H152" s="97"/>
      <c r="I152" s="97"/>
      <c r="J152" s="97"/>
      <c r="K152" s="97"/>
      <c r="L152" s="97"/>
      <c r="M152" s="97"/>
      <c r="N152" s="97"/>
      <c r="O152" s="97"/>
      <c r="P152" s="97"/>
      <c r="Q152" s="97"/>
    </row>
    <row r="153" spans="1:17" customFormat="1" ht="11.25" customHeight="1" x14ac:dyDescent="0.2">
      <c r="A153" s="96" t="s">
        <v>59</v>
      </c>
      <c r="B153" s="70"/>
      <c r="C153" s="82" t="s">
        <v>58</v>
      </c>
      <c r="D153" s="86">
        <v>93306</v>
      </c>
      <c r="E153" s="86">
        <v>716780.5</v>
      </c>
      <c r="F153" s="86">
        <v>8836864</v>
      </c>
      <c r="G153" s="80">
        <f>(E153/F153)*100</f>
        <v>8.1112541734262287</v>
      </c>
      <c r="H153" s="70"/>
      <c r="I153" s="70"/>
      <c r="J153" s="70"/>
      <c r="K153" s="70"/>
      <c r="L153" s="70"/>
      <c r="M153" s="70"/>
      <c r="N153" s="70"/>
      <c r="O153" s="70"/>
      <c r="P153" s="70"/>
      <c r="Q153" s="70"/>
    </row>
    <row r="154" spans="1:17" customFormat="1" ht="11.25" customHeight="1" x14ac:dyDescent="0.2">
      <c r="A154" s="90" t="s">
        <v>57</v>
      </c>
      <c r="B154" s="90"/>
      <c r="C154" s="90"/>
      <c r="D154" s="95">
        <f>D213-D153</f>
        <v>41805</v>
      </c>
      <c r="E154" s="95">
        <f>E213-E153</f>
        <v>225588.50000000012</v>
      </c>
      <c r="F154" s="95">
        <f>F213-F153</f>
        <v>2558168</v>
      </c>
      <c r="G154" s="87">
        <f>(E154/F154)*100</f>
        <v>8.8183614211420096</v>
      </c>
      <c r="H154" s="70"/>
      <c r="I154" s="70"/>
      <c r="J154" s="70"/>
      <c r="K154" s="70"/>
      <c r="L154" s="70"/>
      <c r="M154" s="70"/>
      <c r="N154" s="70"/>
      <c r="O154" s="70"/>
      <c r="P154" s="70"/>
      <c r="Q154" s="70"/>
    </row>
    <row r="155" spans="1:17" customFormat="1" ht="7.5" customHeight="1" x14ac:dyDescent="0.2">
      <c r="A155" s="70"/>
      <c r="B155" s="70"/>
      <c r="C155" s="70"/>
      <c r="D155" s="94"/>
      <c r="E155" s="94"/>
      <c r="F155" s="94"/>
      <c r="G155" s="80"/>
      <c r="H155" s="70"/>
      <c r="I155" s="70"/>
      <c r="J155" s="70"/>
      <c r="K155" s="70"/>
      <c r="L155" s="70"/>
      <c r="M155" s="70"/>
      <c r="N155" s="70"/>
      <c r="O155" s="70"/>
      <c r="P155" s="70"/>
      <c r="Q155" s="70"/>
    </row>
    <row r="156" spans="1:17" customFormat="1" ht="11.25" customHeight="1" x14ac:dyDescent="0.2">
      <c r="A156" s="90" t="s">
        <v>101</v>
      </c>
      <c r="B156" s="90"/>
      <c r="C156" s="90" t="s">
        <v>58</v>
      </c>
      <c r="D156" s="95" t="s">
        <v>89</v>
      </c>
      <c r="E156" s="95" t="s">
        <v>89</v>
      </c>
      <c r="F156" s="95" t="s">
        <v>89</v>
      </c>
      <c r="G156" s="95" t="s">
        <v>89</v>
      </c>
      <c r="H156" s="70"/>
      <c r="I156" s="70"/>
      <c r="J156" s="70"/>
      <c r="K156" s="70"/>
      <c r="L156" s="70"/>
      <c r="M156" s="70"/>
      <c r="N156" s="70"/>
      <c r="O156" s="70"/>
      <c r="P156" s="70"/>
      <c r="Q156" s="70"/>
    </row>
    <row r="157" spans="1:17" customFormat="1" ht="11.25" customHeight="1" x14ac:dyDescent="0.2">
      <c r="A157" s="70" t="s">
        <v>100</v>
      </c>
      <c r="B157" s="70"/>
      <c r="C157" s="70" t="s">
        <v>58</v>
      </c>
      <c r="D157" s="68">
        <v>1</v>
      </c>
      <c r="E157" s="68">
        <v>121</v>
      </c>
      <c r="F157" s="68">
        <v>2142</v>
      </c>
      <c r="G157" s="80">
        <f>(E157/F157)*100</f>
        <v>5.6489262371615316</v>
      </c>
      <c r="H157" s="70"/>
      <c r="I157" s="70"/>
      <c r="J157" s="70"/>
      <c r="K157" s="70"/>
      <c r="L157" s="70"/>
      <c r="M157" s="70"/>
      <c r="N157" s="70"/>
      <c r="O157" s="70"/>
      <c r="P157" s="70"/>
      <c r="Q157" s="70"/>
    </row>
    <row r="158" spans="1:17" customFormat="1" ht="11.25" customHeight="1" x14ac:dyDescent="0.2">
      <c r="A158" s="90" t="s">
        <v>94</v>
      </c>
      <c r="B158" s="90"/>
      <c r="C158" s="90" t="s">
        <v>58</v>
      </c>
      <c r="D158" s="95">
        <v>4</v>
      </c>
      <c r="E158" s="95">
        <v>184</v>
      </c>
      <c r="F158" s="95">
        <v>3219</v>
      </c>
      <c r="G158" s="87">
        <f>(E158/F158)*100</f>
        <v>5.716060888474682</v>
      </c>
      <c r="H158" s="70"/>
      <c r="I158" s="70"/>
      <c r="J158" s="70"/>
      <c r="K158" s="70"/>
      <c r="L158" s="70"/>
      <c r="M158" s="70"/>
      <c r="N158" s="70"/>
      <c r="O158" s="70"/>
      <c r="P158" s="70"/>
      <c r="Q158" s="70"/>
    </row>
    <row r="159" spans="1:17" customFormat="1" ht="7.5" customHeight="1" x14ac:dyDescent="0.2">
      <c r="A159" s="70"/>
      <c r="B159" s="70"/>
      <c r="C159" s="70"/>
      <c r="D159" s="94"/>
      <c r="E159" s="94"/>
      <c r="F159" s="94"/>
      <c r="G159" s="80"/>
      <c r="H159" s="70"/>
      <c r="I159" s="70"/>
      <c r="J159" s="70"/>
      <c r="K159" s="70"/>
      <c r="L159" s="70"/>
      <c r="M159" s="70"/>
      <c r="N159" s="70"/>
      <c r="O159" s="70"/>
      <c r="P159" s="70"/>
      <c r="Q159" s="70"/>
    </row>
    <row r="160" spans="1:17" customFormat="1" ht="11.25" customHeight="1" x14ac:dyDescent="0.2">
      <c r="A160" s="89" t="s">
        <v>56</v>
      </c>
      <c r="B160" s="90"/>
      <c r="C160" s="89" t="s">
        <v>6</v>
      </c>
      <c r="D160" s="92" t="s">
        <v>89</v>
      </c>
      <c r="E160" s="92" t="s">
        <v>89</v>
      </c>
      <c r="F160" s="92" t="s">
        <v>89</v>
      </c>
      <c r="G160" s="92" t="s">
        <v>89</v>
      </c>
      <c r="H160" s="70"/>
      <c r="I160" s="70"/>
      <c r="J160" s="70"/>
      <c r="K160" s="70"/>
      <c r="L160" s="70"/>
      <c r="M160" s="70"/>
      <c r="N160" s="70"/>
      <c r="O160" s="70"/>
      <c r="P160" s="70"/>
      <c r="Q160" s="70"/>
    </row>
    <row r="161" spans="1:17" customFormat="1" ht="11.25" customHeight="1" x14ac:dyDescent="0.2">
      <c r="A161" s="82" t="s">
        <v>55</v>
      </c>
      <c r="B161" s="70"/>
      <c r="C161" s="82" t="s">
        <v>6</v>
      </c>
      <c r="D161" s="91" t="s">
        <v>89</v>
      </c>
      <c r="E161" s="91" t="s">
        <v>89</v>
      </c>
      <c r="F161" s="91" t="s">
        <v>89</v>
      </c>
      <c r="G161" s="91" t="s">
        <v>89</v>
      </c>
      <c r="H161" s="70"/>
      <c r="I161" s="70"/>
      <c r="J161" s="70"/>
      <c r="K161" s="70"/>
      <c r="L161" s="70"/>
      <c r="M161" s="70"/>
      <c r="N161" s="70"/>
      <c r="O161" s="70"/>
      <c r="P161" s="70"/>
      <c r="Q161" s="70"/>
    </row>
    <row r="162" spans="1:17" customFormat="1" ht="11.25" customHeight="1" x14ac:dyDescent="0.2">
      <c r="A162" s="89" t="s">
        <v>54</v>
      </c>
      <c r="B162" s="90"/>
      <c r="C162" s="89" t="s">
        <v>6</v>
      </c>
      <c r="D162" s="88">
        <v>1615</v>
      </c>
      <c r="E162" s="88">
        <v>8226</v>
      </c>
      <c r="F162" s="88">
        <v>85597</v>
      </c>
      <c r="G162" s="87">
        <f>(E162/F162)*100</f>
        <v>9.6101498884306693</v>
      </c>
      <c r="H162" s="70"/>
      <c r="I162" s="70"/>
      <c r="J162" s="70"/>
      <c r="K162" s="70"/>
      <c r="L162" s="70"/>
      <c r="M162" s="70"/>
      <c r="N162" s="70"/>
      <c r="O162" s="70"/>
      <c r="P162" s="70"/>
      <c r="Q162" s="70"/>
    </row>
    <row r="163" spans="1:17" customFormat="1" ht="11.25" customHeight="1" x14ac:dyDescent="0.2">
      <c r="A163" s="82" t="s">
        <v>53</v>
      </c>
      <c r="B163" s="70"/>
      <c r="C163" s="82" t="s">
        <v>4</v>
      </c>
      <c r="D163" s="86" t="s">
        <v>89</v>
      </c>
      <c r="E163" s="86" t="s">
        <v>89</v>
      </c>
      <c r="F163" s="86" t="s">
        <v>89</v>
      </c>
      <c r="G163" s="86" t="s">
        <v>89</v>
      </c>
      <c r="H163" s="70"/>
      <c r="I163" s="70"/>
      <c r="J163" s="70"/>
      <c r="K163" s="70"/>
      <c r="L163" s="70"/>
      <c r="M163" s="70"/>
      <c r="N163" s="70"/>
      <c r="O163" s="70"/>
      <c r="P163" s="70"/>
      <c r="Q163" s="70"/>
    </row>
    <row r="164" spans="1:17" customFormat="1" ht="11.25" customHeight="1" x14ac:dyDescent="0.2">
      <c r="A164" s="89" t="s">
        <v>52</v>
      </c>
      <c r="B164" s="90"/>
      <c r="C164" s="89" t="s">
        <v>6</v>
      </c>
      <c r="D164" s="88" t="s">
        <v>89</v>
      </c>
      <c r="E164" s="88" t="s">
        <v>89</v>
      </c>
      <c r="F164" s="88" t="s">
        <v>89</v>
      </c>
      <c r="G164" s="88" t="s">
        <v>89</v>
      </c>
      <c r="H164" s="70"/>
      <c r="I164" s="70"/>
      <c r="J164" s="70"/>
      <c r="K164" s="70"/>
      <c r="L164" s="70"/>
      <c r="M164" s="70"/>
      <c r="N164" s="70"/>
      <c r="O164" s="70"/>
      <c r="P164" s="70"/>
      <c r="Q164" s="70"/>
    </row>
    <row r="165" spans="1:17" customFormat="1" ht="11.25" customHeight="1" x14ac:dyDescent="0.2">
      <c r="A165" s="82" t="s">
        <v>51</v>
      </c>
      <c r="B165" s="70"/>
      <c r="C165" s="82" t="s">
        <v>4</v>
      </c>
      <c r="D165" s="86">
        <v>2517</v>
      </c>
      <c r="E165" s="86">
        <v>10936.8</v>
      </c>
      <c r="F165" s="86">
        <v>171260</v>
      </c>
      <c r="G165" s="80">
        <f>(E165/F165)*100</f>
        <v>6.3860796449842345</v>
      </c>
      <c r="H165" s="70"/>
      <c r="I165" s="70"/>
      <c r="J165" s="70"/>
      <c r="K165" s="70"/>
      <c r="L165" s="70"/>
      <c r="M165" s="70"/>
      <c r="N165" s="70"/>
      <c r="O165" s="70"/>
      <c r="P165" s="70"/>
      <c r="Q165" s="70"/>
    </row>
    <row r="166" spans="1:17" customFormat="1" ht="11.25" customHeight="1" x14ac:dyDescent="0.2">
      <c r="A166" s="89" t="s">
        <v>50</v>
      </c>
      <c r="B166" s="90"/>
      <c r="C166" s="89" t="s">
        <v>4</v>
      </c>
      <c r="D166" s="88">
        <v>400</v>
      </c>
      <c r="E166" s="88">
        <v>1299.9000000000001</v>
      </c>
      <c r="F166" s="88">
        <v>9846</v>
      </c>
      <c r="G166" s="87">
        <f>(E166/F166)*100</f>
        <v>13.202315661182206</v>
      </c>
      <c r="H166" s="70"/>
      <c r="I166" s="70"/>
      <c r="J166" s="70"/>
      <c r="K166" s="70"/>
      <c r="L166" s="70"/>
      <c r="M166" s="70"/>
      <c r="N166" s="70"/>
      <c r="O166" s="70"/>
      <c r="P166" s="70"/>
      <c r="Q166" s="70"/>
    </row>
    <row r="167" spans="1:17" customFormat="1" ht="11.25" customHeight="1" x14ac:dyDescent="0.2">
      <c r="A167" s="82" t="s">
        <v>49</v>
      </c>
      <c r="B167" s="70"/>
      <c r="C167" s="82" t="s">
        <v>6</v>
      </c>
      <c r="D167" s="91" t="s">
        <v>89</v>
      </c>
      <c r="E167" s="91" t="s">
        <v>89</v>
      </c>
      <c r="F167" s="91" t="s">
        <v>89</v>
      </c>
      <c r="G167" s="91" t="s">
        <v>89</v>
      </c>
      <c r="H167" s="70"/>
      <c r="I167" s="70"/>
      <c r="J167" s="70"/>
      <c r="K167" s="70"/>
      <c r="L167" s="70"/>
      <c r="M167" s="70"/>
      <c r="N167" s="70"/>
      <c r="O167" s="70"/>
      <c r="P167" s="70"/>
      <c r="Q167" s="70"/>
    </row>
    <row r="168" spans="1:17" customFormat="1" ht="11.25" customHeight="1" x14ac:dyDescent="0.2">
      <c r="A168" s="89" t="s">
        <v>48</v>
      </c>
      <c r="B168" s="90"/>
      <c r="C168" s="89" t="s">
        <v>6</v>
      </c>
      <c r="D168" s="92" t="s">
        <v>89</v>
      </c>
      <c r="E168" s="92" t="s">
        <v>89</v>
      </c>
      <c r="F168" s="92" t="s">
        <v>89</v>
      </c>
      <c r="G168" s="92" t="s">
        <v>89</v>
      </c>
      <c r="H168" s="70"/>
      <c r="I168" s="70"/>
      <c r="J168" s="70"/>
      <c r="K168" s="70"/>
      <c r="L168" s="70"/>
      <c r="M168" s="70"/>
      <c r="N168" s="70"/>
      <c r="O168" s="70"/>
      <c r="P168" s="70"/>
      <c r="Q168" s="70"/>
    </row>
    <row r="169" spans="1:17" customFormat="1" ht="11.25" customHeight="1" x14ac:dyDescent="0.2">
      <c r="A169" s="82" t="s">
        <v>47</v>
      </c>
      <c r="B169" s="70"/>
      <c r="C169" s="82" t="s">
        <v>6</v>
      </c>
      <c r="D169" s="91" t="s">
        <v>89</v>
      </c>
      <c r="E169" s="91" t="s">
        <v>89</v>
      </c>
      <c r="F169" s="91" t="s">
        <v>89</v>
      </c>
      <c r="G169" s="91" t="s">
        <v>89</v>
      </c>
      <c r="H169" s="70"/>
      <c r="I169" s="70"/>
      <c r="J169" s="70"/>
      <c r="K169" s="70"/>
      <c r="L169" s="70"/>
      <c r="M169" s="70"/>
      <c r="N169" s="70"/>
      <c r="O169" s="70"/>
      <c r="P169" s="70"/>
      <c r="Q169" s="70"/>
    </row>
    <row r="170" spans="1:17" customFormat="1" ht="11.25" customHeight="1" x14ac:dyDescent="0.2">
      <c r="A170" s="89" t="s">
        <v>46</v>
      </c>
      <c r="B170" s="90"/>
      <c r="C170" s="89" t="s">
        <v>6</v>
      </c>
      <c r="D170" s="92" t="s">
        <v>89</v>
      </c>
      <c r="E170" s="92" t="s">
        <v>89</v>
      </c>
      <c r="F170" s="92" t="s">
        <v>89</v>
      </c>
      <c r="G170" s="92" t="s">
        <v>89</v>
      </c>
      <c r="H170" s="70"/>
      <c r="I170" s="70"/>
      <c r="J170" s="70"/>
      <c r="K170" s="70"/>
      <c r="L170" s="70"/>
      <c r="M170" s="70"/>
      <c r="N170" s="70"/>
      <c r="O170" s="70"/>
      <c r="P170" s="70"/>
      <c r="Q170" s="70"/>
    </row>
    <row r="171" spans="1:17" customFormat="1" ht="11.25" customHeight="1" x14ac:dyDescent="0.2">
      <c r="A171" s="82" t="s">
        <v>45</v>
      </c>
      <c r="B171" s="70"/>
      <c r="C171" s="82" t="s">
        <v>4</v>
      </c>
      <c r="D171" s="91" t="s">
        <v>89</v>
      </c>
      <c r="E171" s="91" t="s">
        <v>89</v>
      </c>
      <c r="F171" s="91" t="s">
        <v>89</v>
      </c>
      <c r="G171" s="91" t="s">
        <v>89</v>
      </c>
      <c r="H171" s="70"/>
      <c r="I171" s="70"/>
      <c r="J171" s="70"/>
      <c r="K171" s="70"/>
      <c r="L171" s="70"/>
      <c r="M171" s="70"/>
      <c r="N171" s="70"/>
      <c r="O171" s="70"/>
      <c r="P171" s="70"/>
      <c r="Q171" s="70"/>
    </row>
    <row r="172" spans="1:17" customFormat="1" ht="11.25" customHeight="1" x14ac:dyDescent="0.2">
      <c r="A172" s="89" t="s">
        <v>44</v>
      </c>
      <c r="B172" s="90"/>
      <c r="C172" s="89" t="s">
        <v>4</v>
      </c>
      <c r="D172" s="88">
        <v>2332</v>
      </c>
      <c r="E172" s="88">
        <v>8666.4</v>
      </c>
      <c r="F172" s="88">
        <v>94986</v>
      </c>
      <c r="G172" s="87">
        <f>(E172/F172)*100</f>
        <v>9.1238708862358653</v>
      </c>
      <c r="H172" s="70"/>
      <c r="I172" s="70"/>
      <c r="J172" s="70"/>
      <c r="K172" s="70"/>
      <c r="L172" s="70"/>
      <c r="M172" s="70"/>
      <c r="N172" s="70"/>
      <c r="O172" s="70"/>
      <c r="P172" s="70"/>
      <c r="Q172" s="70"/>
    </row>
    <row r="173" spans="1:17" customFormat="1" ht="11.25" customHeight="1" x14ac:dyDescent="0.2">
      <c r="A173" s="82" t="s">
        <v>43</v>
      </c>
      <c r="B173" s="70"/>
      <c r="C173" s="82" t="s">
        <v>6</v>
      </c>
      <c r="D173" s="86" t="s">
        <v>89</v>
      </c>
      <c r="E173" s="86" t="s">
        <v>89</v>
      </c>
      <c r="F173" s="86" t="s">
        <v>89</v>
      </c>
      <c r="G173" s="86" t="s">
        <v>89</v>
      </c>
      <c r="H173" s="70"/>
      <c r="I173" s="70"/>
      <c r="J173" s="70"/>
      <c r="K173" s="70"/>
      <c r="L173" s="70"/>
      <c r="M173" s="70"/>
      <c r="N173" s="70"/>
      <c r="O173" s="70"/>
      <c r="P173" s="70"/>
      <c r="Q173" s="70"/>
    </row>
    <row r="174" spans="1:17" customFormat="1" ht="11.25" customHeight="1" x14ac:dyDescent="0.2">
      <c r="A174" s="89" t="s">
        <v>42</v>
      </c>
      <c r="B174" s="90"/>
      <c r="C174" s="89" t="s">
        <v>6</v>
      </c>
      <c r="D174" s="92" t="s">
        <v>89</v>
      </c>
      <c r="E174" s="92" t="s">
        <v>89</v>
      </c>
      <c r="F174" s="92" t="s">
        <v>89</v>
      </c>
      <c r="G174" s="92" t="s">
        <v>89</v>
      </c>
      <c r="H174" s="70"/>
      <c r="I174" s="70"/>
      <c r="J174" s="70"/>
      <c r="K174" s="70"/>
      <c r="L174" s="70"/>
      <c r="M174" s="70"/>
      <c r="N174" s="70"/>
      <c r="O174" s="70"/>
      <c r="P174" s="70"/>
      <c r="Q174" s="70"/>
    </row>
    <row r="175" spans="1:17" customFormat="1" ht="11.25" customHeight="1" x14ac:dyDescent="0.2">
      <c r="A175" s="82" t="s">
        <v>41</v>
      </c>
      <c r="B175" s="70"/>
      <c r="C175" s="82" t="s">
        <v>6</v>
      </c>
      <c r="D175" s="91" t="s">
        <v>89</v>
      </c>
      <c r="E175" s="91" t="s">
        <v>89</v>
      </c>
      <c r="F175" s="91" t="s">
        <v>89</v>
      </c>
      <c r="G175" s="91" t="s">
        <v>89</v>
      </c>
      <c r="H175" s="70"/>
      <c r="I175" s="70"/>
      <c r="J175" s="70"/>
      <c r="K175" s="70"/>
      <c r="L175" s="70"/>
      <c r="M175" s="70"/>
      <c r="N175" s="70"/>
      <c r="O175" s="70"/>
      <c r="P175" s="70"/>
      <c r="Q175" s="70"/>
    </row>
    <row r="176" spans="1:17" customFormat="1" ht="11.25" customHeight="1" x14ac:dyDescent="0.2">
      <c r="A176" s="89" t="s">
        <v>40</v>
      </c>
      <c r="B176" s="90"/>
      <c r="C176" s="89" t="s">
        <v>6</v>
      </c>
      <c r="D176" s="88" t="s">
        <v>89</v>
      </c>
      <c r="E176" s="88" t="s">
        <v>89</v>
      </c>
      <c r="F176" s="88" t="s">
        <v>89</v>
      </c>
      <c r="G176" s="88" t="s">
        <v>89</v>
      </c>
      <c r="H176" s="70"/>
      <c r="I176" s="70"/>
      <c r="J176" s="70"/>
      <c r="K176" s="70"/>
      <c r="L176" s="70"/>
      <c r="M176" s="70"/>
      <c r="N176" s="70"/>
      <c r="O176" s="70"/>
      <c r="P176" s="70"/>
      <c r="Q176" s="70"/>
    </row>
    <row r="177" spans="1:17" customFormat="1" ht="11.25" customHeight="1" x14ac:dyDescent="0.2">
      <c r="A177" s="82" t="s">
        <v>39</v>
      </c>
      <c r="B177" s="70"/>
      <c r="C177" s="82" t="s">
        <v>6</v>
      </c>
      <c r="D177" s="86" t="s">
        <v>89</v>
      </c>
      <c r="E177" s="86" t="s">
        <v>89</v>
      </c>
      <c r="F177" s="86" t="s">
        <v>89</v>
      </c>
      <c r="G177" s="86" t="s">
        <v>89</v>
      </c>
      <c r="H177" s="70"/>
      <c r="I177" s="70"/>
      <c r="J177" s="70"/>
      <c r="K177" s="70"/>
      <c r="L177" s="70"/>
      <c r="M177" s="70"/>
      <c r="N177" s="70"/>
      <c r="O177" s="70"/>
      <c r="P177" s="70"/>
      <c r="Q177" s="70"/>
    </row>
    <row r="178" spans="1:17" customFormat="1" ht="11.25" customHeight="1" x14ac:dyDescent="0.2">
      <c r="A178" s="89" t="s">
        <v>37</v>
      </c>
      <c r="B178" s="90"/>
      <c r="C178" s="89" t="s">
        <v>6</v>
      </c>
      <c r="D178" s="92" t="s">
        <v>89</v>
      </c>
      <c r="E178" s="92" t="s">
        <v>89</v>
      </c>
      <c r="F178" s="92" t="s">
        <v>89</v>
      </c>
      <c r="G178" s="92" t="s">
        <v>89</v>
      </c>
      <c r="H178" s="70"/>
      <c r="I178" s="70"/>
      <c r="J178" s="70"/>
      <c r="K178" s="70"/>
      <c r="L178" s="70"/>
      <c r="M178" s="70"/>
      <c r="N178" s="70"/>
      <c r="O178" s="70"/>
      <c r="P178" s="70"/>
      <c r="Q178" s="70"/>
    </row>
    <row r="179" spans="1:17" customFormat="1" ht="11.25" customHeight="1" x14ac:dyDescent="0.2">
      <c r="A179" s="82" t="s">
        <v>36</v>
      </c>
      <c r="B179" s="70"/>
      <c r="C179" s="82" t="s">
        <v>6</v>
      </c>
      <c r="D179" s="86" t="s">
        <v>89</v>
      </c>
      <c r="E179" s="86" t="s">
        <v>89</v>
      </c>
      <c r="F179" s="86" t="s">
        <v>89</v>
      </c>
      <c r="G179" s="86" t="s">
        <v>89</v>
      </c>
      <c r="H179" s="70"/>
      <c r="I179" s="70"/>
      <c r="J179" s="70"/>
      <c r="K179" s="70"/>
      <c r="L179" s="70"/>
      <c r="M179" s="70"/>
      <c r="N179" s="70"/>
      <c r="O179" s="70"/>
      <c r="P179" s="70"/>
      <c r="Q179" s="70"/>
    </row>
    <row r="180" spans="1:17" customFormat="1" ht="11.25" customHeight="1" x14ac:dyDescent="0.2">
      <c r="A180" s="89" t="s">
        <v>35</v>
      </c>
      <c r="B180" s="90"/>
      <c r="C180" s="89" t="s">
        <v>6</v>
      </c>
      <c r="D180" s="88">
        <v>2387</v>
      </c>
      <c r="E180" s="88">
        <v>18644</v>
      </c>
      <c r="F180" s="88">
        <v>202249</v>
      </c>
      <c r="G180" s="87">
        <f>(E180/F180)*100</f>
        <v>9.2183397692942854</v>
      </c>
      <c r="H180" s="70"/>
      <c r="I180" s="70"/>
      <c r="J180" s="70"/>
      <c r="K180" s="70"/>
      <c r="L180" s="70"/>
      <c r="M180" s="70"/>
      <c r="N180" s="70"/>
      <c r="O180" s="70"/>
      <c r="P180" s="70"/>
      <c r="Q180" s="70"/>
    </row>
    <row r="181" spans="1:17" customFormat="1" ht="11.25" customHeight="1" x14ac:dyDescent="0.2">
      <c r="A181" s="82" t="s">
        <v>79</v>
      </c>
      <c r="B181" s="70"/>
      <c r="C181" s="82" t="s">
        <v>6</v>
      </c>
      <c r="D181" s="91" t="s">
        <v>89</v>
      </c>
      <c r="E181" s="91" t="s">
        <v>89</v>
      </c>
      <c r="F181" s="91" t="s">
        <v>89</v>
      </c>
      <c r="G181" s="91" t="s">
        <v>89</v>
      </c>
      <c r="H181" s="70"/>
      <c r="I181" s="70"/>
      <c r="J181" s="70"/>
      <c r="K181" s="70"/>
      <c r="L181" s="70"/>
      <c r="M181" s="70"/>
      <c r="N181" s="70"/>
      <c r="O181" s="70"/>
      <c r="P181" s="70"/>
      <c r="Q181" s="70"/>
    </row>
    <row r="182" spans="1:17" customFormat="1" ht="11.25" customHeight="1" x14ac:dyDescent="0.2">
      <c r="A182" s="89" t="s">
        <v>34</v>
      </c>
      <c r="B182" s="90"/>
      <c r="C182" s="89" t="s">
        <v>6</v>
      </c>
      <c r="D182" s="88">
        <v>2318</v>
      </c>
      <c r="E182" s="88">
        <v>16738.099999999999</v>
      </c>
      <c r="F182" s="88">
        <v>187182</v>
      </c>
      <c r="G182" s="87">
        <f>(E182/F182)*100</f>
        <v>8.9421525574040235</v>
      </c>
      <c r="H182" s="70"/>
      <c r="I182" s="70"/>
      <c r="J182" s="70"/>
      <c r="K182" s="70"/>
      <c r="L182" s="70"/>
      <c r="M182" s="70"/>
      <c r="N182" s="70"/>
      <c r="O182" s="70"/>
      <c r="P182" s="70"/>
      <c r="Q182" s="70"/>
    </row>
    <row r="183" spans="1:17" customFormat="1" ht="11.25" customHeight="1" x14ac:dyDescent="0.2">
      <c r="A183" s="82" t="s">
        <v>33</v>
      </c>
      <c r="B183" s="70"/>
      <c r="C183" s="82" t="s">
        <v>6</v>
      </c>
      <c r="D183" s="91" t="s">
        <v>89</v>
      </c>
      <c r="E183" s="91" t="s">
        <v>89</v>
      </c>
      <c r="F183" s="91" t="s">
        <v>89</v>
      </c>
      <c r="G183" s="91" t="s">
        <v>89</v>
      </c>
      <c r="H183" s="70"/>
      <c r="I183" s="70"/>
      <c r="J183" s="70"/>
      <c r="K183" s="70"/>
      <c r="L183" s="70"/>
      <c r="M183" s="70"/>
      <c r="N183" s="70"/>
      <c r="O183" s="70"/>
      <c r="P183" s="70"/>
      <c r="Q183" s="70"/>
    </row>
    <row r="184" spans="1:17" customFormat="1" ht="11.25" customHeight="1" x14ac:dyDescent="0.2">
      <c r="A184" s="89" t="s">
        <v>32</v>
      </c>
      <c r="B184" s="90"/>
      <c r="C184" s="89" t="s">
        <v>6</v>
      </c>
      <c r="D184" s="92" t="s">
        <v>89</v>
      </c>
      <c r="E184" s="92" t="s">
        <v>89</v>
      </c>
      <c r="F184" s="92" t="s">
        <v>89</v>
      </c>
      <c r="G184" s="92" t="s">
        <v>89</v>
      </c>
      <c r="H184" s="70"/>
      <c r="I184" s="70"/>
      <c r="J184" s="70"/>
      <c r="K184" s="70"/>
      <c r="L184" s="70"/>
      <c r="M184" s="70"/>
      <c r="N184" s="70"/>
      <c r="O184" s="70"/>
      <c r="P184" s="70"/>
      <c r="Q184" s="70"/>
    </row>
    <row r="185" spans="1:17" customFormat="1" ht="11.25" customHeight="1" x14ac:dyDescent="0.2">
      <c r="A185" s="82" t="s">
        <v>31</v>
      </c>
      <c r="B185" s="70"/>
      <c r="C185" s="82" t="s">
        <v>6</v>
      </c>
      <c r="D185" s="91" t="s">
        <v>89</v>
      </c>
      <c r="E185" s="91" t="s">
        <v>89</v>
      </c>
      <c r="F185" s="91" t="s">
        <v>89</v>
      </c>
      <c r="G185" s="91" t="s">
        <v>89</v>
      </c>
      <c r="H185" s="70"/>
      <c r="I185" s="70"/>
      <c r="J185" s="70"/>
      <c r="K185" s="70"/>
      <c r="L185" s="70"/>
      <c r="M185" s="70"/>
      <c r="N185" s="70"/>
      <c r="O185" s="70"/>
      <c r="P185" s="70"/>
      <c r="Q185" s="70"/>
    </row>
    <row r="186" spans="1:17" customFormat="1" ht="11.25" customHeight="1" x14ac:dyDescent="0.2">
      <c r="A186" s="89" t="s">
        <v>30</v>
      </c>
      <c r="B186" s="90"/>
      <c r="C186" s="89" t="s">
        <v>4</v>
      </c>
      <c r="D186" s="88">
        <v>2650</v>
      </c>
      <c r="E186" s="88">
        <v>7377</v>
      </c>
      <c r="F186" s="88">
        <v>94178</v>
      </c>
      <c r="G186" s="87">
        <f>(E186/F186)*100</f>
        <v>7.833039563379983</v>
      </c>
      <c r="H186" s="70"/>
      <c r="I186" s="70"/>
      <c r="J186" s="70"/>
      <c r="K186" s="70"/>
      <c r="L186" s="70"/>
      <c r="M186" s="70"/>
      <c r="N186" s="70"/>
      <c r="O186" s="70"/>
      <c r="P186" s="70"/>
      <c r="Q186" s="70"/>
    </row>
    <row r="187" spans="1:17" customFormat="1" ht="11.25" customHeight="1" x14ac:dyDescent="0.2">
      <c r="A187" s="82" t="s">
        <v>71</v>
      </c>
      <c r="B187" s="70"/>
      <c r="C187" s="82" t="s">
        <v>6</v>
      </c>
      <c r="D187" s="91" t="s">
        <v>89</v>
      </c>
      <c r="E187" s="91" t="s">
        <v>89</v>
      </c>
      <c r="F187" s="91" t="s">
        <v>89</v>
      </c>
      <c r="G187" s="91" t="s">
        <v>89</v>
      </c>
      <c r="H187" s="70"/>
      <c r="I187" s="70"/>
      <c r="J187" s="70"/>
      <c r="K187" s="70"/>
      <c r="L187" s="70"/>
      <c r="M187" s="70"/>
      <c r="N187" s="70"/>
      <c r="O187" s="70"/>
      <c r="P187" s="70"/>
      <c r="Q187" s="70"/>
    </row>
    <row r="188" spans="1:17" customFormat="1" ht="11.25" customHeight="1" x14ac:dyDescent="0.2">
      <c r="A188" s="89" t="s">
        <v>28</v>
      </c>
      <c r="B188" s="90"/>
      <c r="C188" s="89" t="s">
        <v>6</v>
      </c>
      <c r="D188" s="92" t="s">
        <v>89</v>
      </c>
      <c r="E188" s="92" t="s">
        <v>89</v>
      </c>
      <c r="F188" s="92" t="s">
        <v>89</v>
      </c>
      <c r="G188" s="92" t="s">
        <v>89</v>
      </c>
      <c r="H188" s="70"/>
      <c r="I188" s="70"/>
      <c r="J188" s="70"/>
      <c r="K188" s="70"/>
      <c r="L188" s="70"/>
      <c r="M188" s="70"/>
      <c r="N188" s="70"/>
      <c r="O188" s="70"/>
      <c r="P188" s="70"/>
      <c r="Q188" s="70"/>
    </row>
    <row r="189" spans="1:17" customFormat="1" ht="11.25" customHeight="1" x14ac:dyDescent="0.2">
      <c r="A189" s="82" t="s">
        <v>27</v>
      </c>
      <c r="B189" s="70"/>
      <c r="C189" s="82" t="s">
        <v>4</v>
      </c>
      <c r="D189" s="86">
        <v>131</v>
      </c>
      <c r="E189" s="86">
        <v>203</v>
      </c>
      <c r="F189" s="86">
        <v>2279</v>
      </c>
      <c r="G189" s="80">
        <f>(E189/F189)*100</f>
        <v>8.9074155331285656</v>
      </c>
      <c r="H189" s="70"/>
      <c r="I189" s="70"/>
      <c r="J189" s="70"/>
      <c r="K189" s="70"/>
      <c r="L189" s="70"/>
      <c r="M189" s="70"/>
      <c r="N189" s="70"/>
      <c r="O189" s="70"/>
      <c r="P189" s="70"/>
      <c r="Q189" s="70"/>
    </row>
    <row r="190" spans="1:17" customFormat="1" ht="11.25" customHeight="1" x14ac:dyDescent="0.2">
      <c r="A190" s="89" t="s">
        <v>26</v>
      </c>
      <c r="B190" s="90"/>
      <c r="C190" s="89" t="s">
        <v>6</v>
      </c>
      <c r="D190" s="88">
        <v>3261</v>
      </c>
      <c r="E190" s="88">
        <v>19024</v>
      </c>
      <c r="F190" s="88">
        <v>227195</v>
      </c>
      <c r="G190" s="87">
        <f>(E190/F190)*100</f>
        <v>8.3734237109091314</v>
      </c>
      <c r="H190" s="70"/>
      <c r="I190" s="70"/>
      <c r="J190" s="70"/>
      <c r="K190" s="70"/>
      <c r="L190" s="70"/>
      <c r="M190" s="70"/>
      <c r="N190" s="70"/>
      <c r="O190" s="70"/>
      <c r="P190" s="70"/>
      <c r="Q190" s="70"/>
    </row>
    <row r="191" spans="1:17" customFormat="1" ht="11.25" customHeight="1" x14ac:dyDescent="0.2">
      <c r="A191" s="82" t="s">
        <v>25</v>
      </c>
      <c r="B191" s="70"/>
      <c r="C191" s="82" t="s">
        <v>24</v>
      </c>
      <c r="D191" s="86">
        <v>233</v>
      </c>
      <c r="E191" s="86">
        <v>1577</v>
      </c>
      <c r="F191" s="86">
        <v>12069</v>
      </c>
      <c r="G191" s="80">
        <f>(E191/F191)*100</f>
        <v>13.06653409561687</v>
      </c>
      <c r="H191" s="70"/>
      <c r="I191" s="70"/>
      <c r="J191" s="70"/>
      <c r="K191" s="70"/>
      <c r="L191" s="70"/>
      <c r="M191" s="70"/>
      <c r="N191" s="70"/>
      <c r="O191" s="70"/>
      <c r="P191" s="70"/>
      <c r="Q191" s="70"/>
    </row>
    <row r="192" spans="1:17" customFormat="1" ht="11.25" customHeight="1" x14ac:dyDescent="0.2">
      <c r="A192" s="89" t="s">
        <v>23</v>
      </c>
      <c r="B192" s="90"/>
      <c r="C192" s="89" t="s">
        <v>6</v>
      </c>
      <c r="D192" s="92" t="s">
        <v>89</v>
      </c>
      <c r="E192" s="92" t="s">
        <v>89</v>
      </c>
      <c r="F192" s="92" t="s">
        <v>89</v>
      </c>
      <c r="G192" s="92" t="s">
        <v>89</v>
      </c>
      <c r="H192" s="70"/>
      <c r="I192" s="70"/>
      <c r="J192" s="70"/>
      <c r="K192" s="70"/>
      <c r="L192" s="70"/>
      <c r="M192" s="70"/>
      <c r="N192" s="70"/>
      <c r="O192" s="70"/>
      <c r="P192" s="70"/>
      <c r="Q192" s="70"/>
    </row>
    <row r="193" spans="1:17" customFormat="1" ht="11.25" customHeight="1" x14ac:dyDescent="0.2">
      <c r="A193" s="82" t="s">
        <v>22</v>
      </c>
      <c r="B193" s="70"/>
      <c r="C193" s="82" t="s">
        <v>6</v>
      </c>
      <c r="D193" s="91" t="s">
        <v>89</v>
      </c>
      <c r="E193" s="91" t="s">
        <v>89</v>
      </c>
      <c r="F193" s="91" t="s">
        <v>89</v>
      </c>
      <c r="G193" s="91" t="s">
        <v>89</v>
      </c>
      <c r="H193" s="70"/>
      <c r="I193" s="70"/>
      <c r="J193" s="70"/>
      <c r="K193" s="70"/>
      <c r="L193" s="70"/>
      <c r="M193" s="70"/>
      <c r="N193" s="70"/>
      <c r="O193" s="70"/>
      <c r="P193" s="70"/>
      <c r="Q193" s="70"/>
    </row>
    <row r="194" spans="1:17" customFormat="1" ht="11.25" customHeight="1" x14ac:dyDescent="0.2">
      <c r="A194" s="89" t="s">
        <v>82</v>
      </c>
      <c r="B194" s="90"/>
      <c r="C194" s="89" t="s">
        <v>6</v>
      </c>
      <c r="D194" s="92" t="s">
        <v>89</v>
      </c>
      <c r="E194" s="92" t="s">
        <v>89</v>
      </c>
      <c r="F194" s="92" t="s">
        <v>89</v>
      </c>
      <c r="G194" s="92" t="s">
        <v>89</v>
      </c>
      <c r="H194" s="70"/>
      <c r="I194" s="70"/>
      <c r="J194" s="70"/>
      <c r="K194" s="70"/>
      <c r="L194" s="70"/>
      <c r="M194" s="70"/>
      <c r="N194" s="70"/>
      <c r="O194" s="70"/>
      <c r="P194" s="70"/>
      <c r="Q194" s="70"/>
    </row>
    <row r="195" spans="1:17" customFormat="1" ht="11.25" customHeight="1" x14ac:dyDescent="0.2">
      <c r="A195" s="82" t="s">
        <v>21</v>
      </c>
      <c r="B195" s="70"/>
      <c r="C195" s="93" t="s">
        <v>6</v>
      </c>
      <c r="D195" s="91" t="s">
        <v>89</v>
      </c>
      <c r="E195" s="91" t="s">
        <v>89</v>
      </c>
      <c r="F195" s="91" t="s">
        <v>89</v>
      </c>
      <c r="G195" s="91" t="s">
        <v>89</v>
      </c>
      <c r="H195" s="70"/>
      <c r="I195" s="70"/>
      <c r="J195" s="70"/>
      <c r="K195" s="70"/>
      <c r="L195" s="70"/>
      <c r="M195" s="70"/>
      <c r="N195" s="70"/>
      <c r="O195" s="70"/>
      <c r="P195" s="70"/>
      <c r="Q195" s="70"/>
    </row>
    <row r="196" spans="1:17" customFormat="1" ht="11.25" customHeight="1" x14ac:dyDescent="0.2">
      <c r="A196" s="89" t="s">
        <v>20</v>
      </c>
      <c r="B196" s="90"/>
      <c r="C196" s="89" t="s">
        <v>6</v>
      </c>
      <c r="D196" s="88" t="s">
        <v>89</v>
      </c>
      <c r="E196" s="88" t="s">
        <v>89</v>
      </c>
      <c r="F196" s="88" t="s">
        <v>89</v>
      </c>
      <c r="G196" s="88" t="s">
        <v>89</v>
      </c>
      <c r="H196" s="70"/>
      <c r="I196" s="70"/>
      <c r="J196" s="70"/>
      <c r="K196" s="70"/>
      <c r="L196" s="70"/>
      <c r="M196" s="70"/>
      <c r="N196" s="70"/>
      <c r="O196" s="70"/>
      <c r="P196" s="70"/>
      <c r="Q196" s="70"/>
    </row>
    <row r="197" spans="1:17" customFormat="1" ht="11.25" customHeight="1" x14ac:dyDescent="0.2">
      <c r="A197" s="82" t="s">
        <v>19</v>
      </c>
      <c r="B197" s="70"/>
      <c r="C197" s="82" t="s">
        <v>6</v>
      </c>
      <c r="D197" s="91" t="s">
        <v>89</v>
      </c>
      <c r="E197" s="91" t="s">
        <v>89</v>
      </c>
      <c r="F197" s="91" t="s">
        <v>89</v>
      </c>
      <c r="G197" s="91" t="s">
        <v>89</v>
      </c>
      <c r="H197" s="70"/>
      <c r="I197" s="70"/>
      <c r="J197" s="70"/>
      <c r="K197" s="70"/>
      <c r="L197" s="70"/>
      <c r="M197" s="70"/>
      <c r="N197" s="70"/>
      <c r="O197" s="70"/>
      <c r="P197" s="70"/>
      <c r="Q197" s="70"/>
    </row>
    <row r="198" spans="1:17" customFormat="1" ht="11.25" customHeight="1" x14ac:dyDescent="0.2">
      <c r="A198" s="89" t="s">
        <v>18</v>
      </c>
      <c r="B198" s="90"/>
      <c r="C198" s="89" t="s">
        <v>6</v>
      </c>
      <c r="D198" s="88">
        <v>4637</v>
      </c>
      <c r="E198" s="88">
        <v>32398</v>
      </c>
      <c r="F198" s="88">
        <v>362202</v>
      </c>
      <c r="G198" s="87">
        <f>(E198/F198)*100</f>
        <v>8.9447324973357407</v>
      </c>
      <c r="H198" s="70"/>
      <c r="I198" s="70"/>
      <c r="J198" s="70"/>
      <c r="K198" s="70"/>
      <c r="L198" s="70"/>
      <c r="M198" s="70"/>
      <c r="N198" s="70"/>
      <c r="O198" s="70"/>
      <c r="P198" s="70"/>
      <c r="Q198" s="70"/>
    </row>
    <row r="199" spans="1:17" customFormat="1" ht="11.25" customHeight="1" x14ac:dyDescent="0.2">
      <c r="A199" s="82" t="s">
        <v>17</v>
      </c>
      <c r="B199" s="70"/>
      <c r="C199" s="82" t="s">
        <v>4</v>
      </c>
      <c r="D199" s="86">
        <v>64</v>
      </c>
      <c r="E199" s="86">
        <v>180</v>
      </c>
      <c r="F199" s="86">
        <v>2539</v>
      </c>
      <c r="G199" s="80">
        <f>(E199/F199)*100</f>
        <v>7.0894052776683729</v>
      </c>
      <c r="H199" s="70"/>
      <c r="I199" s="70"/>
      <c r="J199" s="70"/>
      <c r="K199" s="70"/>
      <c r="L199" s="70"/>
      <c r="M199" s="70"/>
      <c r="N199" s="70"/>
      <c r="O199" s="70"/>
      <c r="P199" s="70"/>
      <c r="Q199" s="70"/>
    </row>
    <row r="200" spans="1:17" customFormat="1" ht="11.25" customHeight="1" x14ac:dyDescent="0.2">
      <c r="A200" s="89" t="s">
        <v>15</v>
      </c>
      <c r="B200" s="90"/>
      <c r="C200" s="89" t="s">
        <v>6</v>
      </c>
      <c r="D200" s="92" t="s">
        <v>89</v>
      </c>
      <c r="E200" s="92" t="s">
        <v>89</v>
      </c>
      <c r="F200" s="92" t="s">
        <v>89</v>
      </c>
      <c r="G200" s="92" t="s">
        <v>89</v>
      </c>
      <c r="H200" s="70"/>
      <c r="I200" s="70"/>
      <c r="J200" s="70"/>
      <c r="K200" s="70"/>
      <c r="L200" s="70"/>
      <c r="M200" s="70"/>
      <c r="N200" s="70"/>
      <c r="O200" s="70"/>
      <c r="P200" s="70"/>
      <c r="Q200" s="70"/>
    </row>
    <row r="201" spans="1:17" customFormat="1" ht="11.25" customHeight="1" x14ac:dyDescent="0.2">
      <c r="A201" s="82" t="s">
        <v>14</v>
      </c>
      <c r="B201" s="70"/>
      <c r="C201" s="82" t="s">
        <v>6</v>
      </c>
      <c r="D201" s="91" t="s">
        <v>89</v>
      </c>
      <c r="E201" s="91" t="s">
        <v>89</v>
      </c>
      <c r="F201" s="91" t="s">
        <v>89</v>
      </c>
      <c r="G201" s="91" t="s">
        <v>89</v>
      </c>
      <c r="H201" s="70"/>
      <c r="I201" s="70"/>
      <c r="J201" s="70"/>
      <c r="K201" s="70"/>
      <c r="L201" s="70"/>
      <c r="M201" s="70"/>
      <c r="N201" s="70"/>
      <c r="O201" s="70"/>
      <c r="P201" s="70"/>
      <c r="Q201" s="70"/>
    </row>
    <row r="202" spans="1:17" customFormat="1" ht="11.25" customHeight="1" x14ac:dyDescent="0.2">
      <c r="A202" s="89" t="s">
        <v>13</v>
      </c>
      <c r="B202" s="90"/>
      <c r="C202" s="89" t="s">
        <v>6</v>
      </c>
      <c r="D202" s="88">
        <v>1487</v>
      </c>
      <c r="E202" s="88">
        <v>8673</v>
      </c>
      <c r="F202" s="88">
        <v>94557</v>
      </c>
      <c r="G202" s="87">
        <f>(E202/F202)*100</f>
        <v>9.172245312351281</v>
      </c>
      <c r="H202" s="70"/>
      <c r="I202" s="70"/>
      <c r="J202" s="70"/>
      <c r="K202" s="70"/>
      <c r="L202" s="70"/>
      <c r="M202" s="70"/>
      <c r="N202" s="70"/>
      <c r="O202" s="70"/>
      <c r="P202" s="70"/>
      <c r="Q202" s="70"/>
    </row>
    <row r="203" spans="1:17" customFormat="1" ht="11.25" customHeight="1" x14ac:dyDescent="0.2">
      <c r="A203" s="82" t="s">
        <v>12</v>
      </c>
      <c r="B203" s="70"/>
      <c r="C203" s="82" t="s">
        <v>6</v>
      </c>
      <c r="D203" s="91" t="s">
        <v>89</v>
      </c>
      <c r="E203" s="91" t="s">
        <v>89</v>
      </c>
      <c r="F203" s="91" t="s">
        <v>89</v>
      </c>
      <c r="G203" s="91" t="s">
        <v>89</v>
      </c>
      <c r="H203" s="70"/>
      <c r="I203" s="70"/>
      <c r="J203" s="70"/>
      <c r="K203" s="70"/>
      <c r="L203" s="70"/>
      <c r="M203" s="70"/>
      <c r="N203" s="70"/>
      <c r="O203" s="70"/>
      <c r="P203" s="70"/>
      <c r="Q203" s="70"/>
    </row>
    <row r="204" spans="1:17" customFormat="1" ht="11.25" customHeight="1" x14ac:dyDescent="0.2">
      <c r="A204" s="89" t="s">
        <v>11</v>
      </c>
      <c r="B204" s="90"/>
      <c r="C204" s="89" t="s">
        <v>6</v>
      </c>
      <c r="D204" s="88">
        <v>1230</v>
      </c>
      <c r="E204" s="88">
        <v>10353.299999999999</v>
      </c>
      <c r="F204" s="88">
        <v>103183</v>
      </c>
      <c r="G204" s="87">
        <f>(E204/F204)*100</f>
        <v>10.033920316331178</v>
      </c>
      <c r="H204" s="70"/>
      <c r="I204" s="70"/>
      <c r="J204" s="70"/>
      <c r="K204" s="70"/>
      <c r="L204" s="70"/>
      <c r="M204" s="70"/>
      <c r="N204" s="70"/>
      <c r="O204" s="70"/>
      <c r="P204" s="70"/>
      <c r="Q204" s="70"/>
    </row>
    <row r="205" spans="1:17" customFormat="1" ht="11.25" customHeight="1" x14ac:dyDescent="0.2">
      <c r="A205" s="82" t="s">
        <v>10</v>
      </c>
      <c r="B205" s="70"/>
      <c r="C205" s="82" t="s">
        <v>6</v>
      </c>
      <c r="D205" s="86">
        <v>5247</v>
      </c>
      <c r="E205" s="86">
        <v>31634</v>
      </c>
      <c r="F205" s="86">
        <v>344485</v>
      </c>
      <c r="G205" s="80">
        <f>(E205/F205)*100</f>
        <v>9.1829832939024936</v>
      </c>
      <c r="H205" s="70"/>
      <c r="I205" s="70"/>
      <c r="J205" s="70"/>
      <c r="K205" s="70"/>
      <c r="L205" s="70"/>
      <c r="M205" s="70"/>
      <c r="N205" s="70"/>
      <c r="O205" s="70"/>
      <c r="P205" s="70"/>
      <c r="Q205" s="70"/>
    </row>
    <row r="206" spans="1:17" customFormat="1" ht="11.25" customHeight="1" x14ac:dyDescent="0.2">
      <c r="A206" s="89" t="s">
        <v>9</v>
      </c>
      <c r="B206" s="90"/>
      <c r="C206" s="89" t="s">
        <v>8</v>
      </c>
      <c r="D206" s="88">
        <v>474</v>
      </c>
      <c r="E206" s="88">
        <v>1406.4</v>
      </c>
      <c r="F206" s="88">
        <v>12488</v>
      </c>
      <c r="G206" s="87">
        <f>(E206/F206)*100</f>
        <v>11.262011531069827</v>
      </c>
      <c r="H206" s="70"/>
      <c r="I206" s="70"/>
      <c r="J206" s="70"/>
      <c r="K206" s="70"/>
      <c r="L206" s="70"/>
      <c r="M206" s="70"/>
      <c r="N206" s="70"/>
      <c r="O206" s="70"/>
      <c r="P206" s="70"/>
      <c r="Q206" s="70"/>
    </row>
    <row r="207" spans="1:17" customFormat="1" ht="11.25" customHeight="1" x14ac:dyDescent="0.2">
      <c r="A207" s="82" t="s">
        <v>7</v>
      </c>
      <c r="B207" s="70"/>
      <c r="C207" s="82" t="s">
        <v>6</v>
      </c>
      <c r="D207" s="86" t="s">
        <v>89</v>
      </c>
      <c r="E207" s="86" t="s">
        <v>89</v>
      </c>
      <c r="F207" s="86" t="s">
        <v>89</v>
      </c>
      <c r="G207" s="86" t="s">
        <v>89</v>
      </c>
      <c r="H207" s="70"/>
      <c r="I207" s="70"/>
      <c r="J207" s="70"/>
      <c r="K207" s="70"/>
      <c r="L207" s="70"/>
      <c r="M207" s="70"/>
      <c r="N207" s="70"/>
      <c r="O207" s="70"/>
      <c r="P207" s="70"/>
      <c r="Q207" s="70"/>
    </row>
    <row r="208" spans="1:17" customFormat="1" ht="11.25" customHeight="1" x14ac:dyDescent="0.2">
      <c r="A208" s="89" t="s">
        <v>5</v>
      </c>
      <c r="B208" s="90"/>
      <c r="C208" s="89" t="s">
        <v>4</v>
      </c>
      <c r="D208" s="88">
        <v>209</v>
      </c>
      <c r="E208" s="88">
        <v>1132.7</v>
      </c>
      <c r="F208" s="88">
        <v>11958</v>
      </c>
      <c r="G208" s="87">
        <f>(E208/F208)*100</f>
        <v>9.472319785917378</v>
      </c>
      <c r="H208" s="70"/>
      <c r="I208" s="70"/>
      <c r="J208" s="70"/>
      <c r="K208" s="70"/>
      <c r="L208" s="70"/>
      <c r="M208" s="70"/>
      <c r="N208" s="70"/>
      <c r="O208" s="70"/>
      <c r="P208" s="70"/>
      <c r="Q208" s="70"/>
    </row>
    <row r="209" spans="1:17" customFormat="1" ht="11.25" customHeight="1" x14ac:dyDescent="0.2">
      <c r="A209" s="82" t="s">
        <v>76</v>
      </c>
      <c r="B209" s="70"/>
      <c r="C209" s="82" t="s">
        <v>75</v>
      </c>
      <c r="D209" s="86">
        <v>5</v>
      </c>
      <c r="E209" s="86">
        <v>1269.4000000000001</v>
      </c>
      <c r="F209" s="86">
        <v>46196</v>
      </c>
      <c r="G209" s="80">
        <f>(E209/F209)*100</f>
        <v>2.7478569573123215</v>
      </c>
      <c r="H209" s="70"/>
      <c r="I209" s="70"/>
      <c r="J209" s="70"/>
      <c r="K209" s="70"/>
      <c r="L209" s="70"/>
      <c r="M209" s="70"/>
      <c r="N209" s="70"/>
      <c r="O209" s="70"/>
      <c r="P209" s="70"/>
      <c r="Q209" s="70"/>
    </row>
    <row r="210" spans="1:17" customFormat="1" ht="7.5" customHeight="1" x14ac:dyDescent="0.2">
      <c r="A210" s="77"/>
      <c r="B210" s="78"/>
      <c r="C210" s="77"/>
      <c r="D210" s="85"/>
      <c r="E210" s="85"/>
      <c r="F210" s="85"/>
      <c r="G210" s="84"/>
      <c r="H210" s="70"/>
      <c r="I210" s="70"/>
      <c r="J210" s="70"/>
      <c r="K210" s="70"/>
      <c r="L210" s="70"/>
      <c r="M210" s="70"/>
      <c r="N210" s="70"/>
      <c r="O210" s="70"/>
      <c r="P210" s="70"/>
      <c r="Q210" s="70"/>
    </row>
    <row r="211" spans="1:17" customFormat="1" ht="11.25" customHeight="1" x14ac:dyDescent="0.2">
      <c r="A211" s="83" t="s">
        <v>105</v>
      </c>
      <c r="B211" s="70"/>
      <c r="C211" s="82"/>
      <c r="D211" s="81">
        <v>10606</v>
      </c>
      <c r="E211" s="81">
        <v>45812.5</v>
      </c>
      <c r="F211" s="81">
        <v>490500</v>
      </c>
      <c r="G211" s="80"/>
      <c r="H211" s="70"/>
      <c r="I211" s="70"/>
      <c r="J211" s="70"/>
      <c r="K211" s="70"/>
      <c r="L211" s="70"/>
      <c r="M211" s="70"/>
      <c r="N211" s="70"/>
      <c r="O211" s="70"/>
      <c r="P211" s="70"/>
      <c r="Q211" s="70"/>
    </row>
    <row r="212" spans="1:17" customFormat="1" ht="11.25" customHeight="1" thickBot="1" x14ac:dyDescent="0.25">
      <c r="A212" s="79" t="s">
        <v>104</v>
      </c>
      <c r="B212" s="78"/>
      <c r="C212" s="77"/>
      <c r="D212" s="63">
        <v>-3</v>
      </c>
      <c r="E212" s="63">
        <v>-147</v>
      </c>
      <c r="F212" s="63"/>
      <c r="G212" s="76"/>
      <c r="H212" s="70"/>
      <c r="I212" s="70"/>
      <c r="J212" s="70"/>
      <c r="K212" s="70"/>
      <c r="L212" s="70"/>
      <c r="M212" s="70"/>
      <c r="N212" s="70"/>
      <c r="O212" s="70"/>
      <c r="P212" s="70"/>
      <c r="Q212" s="70"/>
    </row>
    <row r="213" spans="1:17" customFormat="1" ht="11.25" customHeight="1" thickBot="1" x14ac:dyDescent="0.25">
      <c r="A213" s="75" t="s">
        <v>3</v>
      </c>
      <c r="B213" s="74" t="s">
        <v>2</v>
      </c>
      <c r="C213" s="73"/>
      <c r="D213" s="72">
        <f>SUM(D153,D156:D212)</f>
        <v>135111</v>
      </c>
      <c r="E213" s="72">
        <f>SUM(E153,E158:E212)</f>
        <v>942369.00000000012</v>
      </c>
      <c r="F213" s="72">
        <f>SUM(F153,F158:F212)</f>
        <v>11395032</v>
      </c>
      <c r="G213" s="71">
        <f>(E213/F213)*100</f>
        <v>8.2699987152295851</v>
      </c>
      <c r="H213" s="65"/>
      <c r="I213" s="65"/>
      <c r="J213" s="65"/>
      <c r="K213" s="65"/>
      <c r="L213" s="65"/>
      <c r="M213" s="65"/>
      <c r="N213" s="65"/>
      <c r="O213" s="65"/>
      <c r="P213" s="65"/>
      <c r="Q213" s="65"/>
    </row>
    <row r="214" spans="1:17" customFormat="1" ht="7.5" customHeight="1" x14ac:dyDescent="0.2">
      <c r="A214" s="65"/>
      <c r="B214" s="65"/>
      <c r="C214" s="65"/>
      <c r="D214" s="65"/>
      <c r="E214" s="65"/>
      <c r="F214" s="65"/>
      <c r="G214" s="65"/>
      <c r="H214" s="70"/>
      <c r="I214" s="70"/>
      <c r="J214" s="70"/>
      <c r="K214" s="70"/>
      <c r="L214" s="70"/>
      <c r="M214" s="70"/>
      <c r="N214" s="70"/>
      <c r="O214" s="70"/>
      <c r="P214" s="70"/>
      <c r="Q214" s="70"/>
    </row>
    <row r="215" spans="1:17" customFormat="1" ht="11.25" customHeight="1" x14ac:dyDescent="0.2">
      <c r="A215" s="70" t="s">
        <v>1</v>
      </c>
      <c r="B215" s="69" t="s">
        <v>0</v>
      </c>
      <c r="C215" s="69"/>
      <c r="D215" s="68"/>
      <c r="E215" s="68"/>
      <c r="F215" s="68"/>
      <c r="G215" s="67"/>
      <c r="H215" s="65"/>
      <c r="I215" s="65"/>
      <c r="J215" s="65"/>
      <c r="K215" s="65"/>
      <c r="L215" s="65"/>
      <c r="M215" s="65"/>
      <c r="N215" s="65"/>
      <c r="O215" s="65"/>
      <c r="P215" s="65"/>
      <c r="Q215" s="65"/>
    </row>
    <row r="216" spans="1:17" customFormat="1" ht="7.5" customHeight="1" x14ac:dyDescent="0.2">
      <c r="A216" s="70"/>
      <c r="B216" s="69"/>
      <c r="C216" s="69"/>
      <c r="D216" s="68"/>
      <c r="E216" s="68"/>
      <c r="F216" s="68"/>
      <c r="G216" s="67"/>
    </row>
    <row r="217" spans="1:17" customFormat="1" ht="11.25" customHeight="1" x14ac:dyDescent="0.2">
      <c r="A217" s="70" t="s">
        <v>74</v>
      </c>
      <c r="B217" s="5" t="s">
        <v>103</v>
      </c>
      <c r="C217" s="69"/>
      <c r="D217" s="68"/>
      <c r="E217" s="68"/>
      <c r="F217" s="68"/>
      <c r="G217" s="67"/>
    </row>
    <row r="218" spans="1:17" customFormat="1" ht="12.75" customHeight="1" x14ac:dyDescent="0.2">
      <c r="A218" s="65"/>
      <c r="B218" s="65"/>
      <c r="C218" s="65"/>
      <c r="D218" s="65"/>
      <c r="E218" s="66"/>
      <c r="F218" s="66"/>
      <c r="G218" s="65"/>
      <c r="H218" s="65"/>
      <c r="I218" s="65"/>
      <c r="J218" s="65"/>
      <c r="K218" s="65"/>
      <c r="L218" s="65"/>
      <c r="M218" s="65"/>
      <c r="N218" s="65"/>
      <c r="O218" s="65"/>
      <c r="P218" s="65"/>
      <c r="Q218" s="65"/>
    </row>
    <row r="219" spans="1:17" customFormat="1" ht="12.75" customHeight="1" x14ac:dyDescent="0.2">
      <c r="A219" s="65"/>
      <c r="B219" s="65"/>
      <c r="C219" s="65"/>
      <c r="D219" s="66"/>
      <c r="E219" s="66"/>
      <c r="F219" s="66"/>
      <c r="G219" s="65"/>
      <c r="H219" s="65"/>
      <c r="I219" s="65"/>
      <c r="J219" s="65"/>
      <c r="K219" s="65"/>
      <c r="L219" s="65"/>
      <c r="M219" s="65"/>
      <c r="N219" s="65"/>
      <c r="O219" s="65"/>
      <c r="P219" s="65"/>
      <c r="Q219" s="65"/>
    </row>
    <row r="220" spans="1:17" ht="12.75" customHeight="1" x14ac:dyDescent="0.2"/>
    <row r="221" spans="1:17" ht="25.9" customHeight="1" x14ac:dyDescent="0.2">
      <c r="A221" s="45" t="s">
        <v>70</v>
      </c>
      <c r="B221" s="44" t="s">
        <v>102</v>
      </c>
      <c r="C221" s="44"/>
      <c r="D221" s="44"/>
      <c r="E221" s="44"/>
      <c r="F221" s="44"/>
      <c r="G221" s="44"/>
    </row>
    <row r="222" spans="1:17" ht="12.75" customHeight="1" thickBot="1" x14ac:dyDescent="0.25">
      <c r="A222" s="42"/>
      <c r="B222" s="42"/>
      <c r="C222" s="42"/>
      <c r="D222" s="41"/>
      <c r="E222" s="40"/>
      <c r="F222" s="40"/>
      <c r="G222" s="39"/>
    </row>
    <row r="223" spans="1:17" s="38" customFormat="1" ht="12.75" customHeight="1" thickBot="1" x14ac:dyDescent="0.25">
      <c r="A223" s="36" t="s">
        <v>68</v>
      </c>
      <c r="B223" s="37"/>
      <c r="C223" s="36" t="s">
        <v>67</v>
      </c>
      <c r="D223" s="35" t="s">
        <v>66</v>
      </c>
      <c r="E223" s="35" t="s">
        <v>65</v>
      </c>
      <c r="F223" s="34" t="s">
        <v>64</v>
      </c>
      <c r="G223" s="33" t="s">
        <v>63</v>
      </c>
    </row>
    <row r="224" spans="1:17" s="38" customFormat="1" ht="27.75" thickBot="1" x14ac:dyDescent="0.25">
      <c r="A224" s="32"/>
      <c r="B224" s="32"/>
      <c r="C224" s="32"/>
      <c r="D224" s="31"/>
      <c r="E224" s="30" t="s">
        <v>62</v>
      </c>
      <c r="F224" s="30" t="s">
        <v>61</v>
      </c>
      <c r="G224" s="29" t="s">
        <v>60</v>
      </c>
    </row>
    <row r="225" spans="1:7" s="5" customFormat="1" ht="11.25" customHeight="1" x14ac:dyDescent="0.2">
      <c r="A225" s="28" t="s">
        <v>59</v>
      </c>
      <c r="C225" s="20" t="s">
        <v>58</v>
      </c>
      <c r="D225" s="52">
        <v>91665</v>
      </c>
      <c r="E225" s="52">
        <v>733815</v>
      </c>
      <c r="F225" s="52">
        <v>9064033</v>
      </c>
      <c r="G225" s="18">
        <f>(E225/F225)*100</f>
        <v>8.0958994743289221</v>
      </c>
    </row>
    <row r="226" spans="1:7" s="5" customFormat="1" ht="11.25" x14ac:dyDescent="0.2">
      <c r="A226" s="24" t="s">
        <v>57</v>
      </c>
      <c r="B226" s="17"/>
      <c r="C226" s="17"/>
      <c r="D226" s="23">
        <f>D283-D225</f>
        <v>40417</v>
      </c>
      <c r="E226" s="23">
        <f>E283-E225</f>
        <v>245858.10000000009</v>
      </c>
      <c r="F226" s="23">
        <f>F283-F225</f>
        <v>2796416</v>
      </c>
      <c r="G226" s="14">
        <f>(E226/F226)*100</f>
        <v>8.7919000606490627</v>
      </c>
    </row>
    <row r="227" spans="1:7" s="5" customFormat="1" ht="7.5" customHeight="1" x14ac:dyDescent="0.2">
      <c r="D227" s="22"/>
      <c r="E227" s="22"/>
      <c r="F227" s="22"/>
      <c r="G227" s="18"/>
    </row>
    <row r="228" spans="1:7" s="5" customFormat="1" ht="11.25" x14ac:dyDescent="0.2">
      <c r="A228" s="24" t="s">
        <v>101</v>
      </c>
      <c r="B228" s="17"/>
      <c r="C228" s="17" t="s">
        <v>58</v>
      </c>
      <c r="D228" s="59">
        <v>6</v>
      </c>
      <c r="E228" s="59">
        <v>1230</v>
      </c>
      <c r="F228" s="59">
        <v>2135</v>
      </c>
      <c r="G228" s="14">
        <f>(E228/F228)*100</f>
        <v>57.611241217798593</v>
      </c>
    </row>
    <row r="229" spans="1:7" s="5" customFormat="1" ht="11.25" x14ac:dyDescent="0.2">
      <c r="A229" s="61" t="s">
        <v>100</v>
      </c>
      <c r="C229" s="5" t="s">
        <v>58</v>
      </c>
      <c r="D229" s="57">
        <v>1</v>
      </c>
      <c r="E229" s="57">
        <v>124</v>
      </c>
      <c r="F229" s="57">
        <v>2226</v>
      </c>
      <c r="G229" s="18">
        <f>(E229/F229)*100</f>
        <v>5.5705300988319859</v>
      </c>
    </row>
    <row r="230" spans="1:7" s="5" customFormat="1" ht="11.25" x14ac:dyDescent="0.2">
      <c r="A230" s="24" t="s">
        <v>94</v>
      </c>
      <c r="B230" s="17"/>
      <c r="C230" s="17" t="s">
        <v>58</v>
      </c>
      <c r="D230" s="59">
        <v>4</v>
      </c>
      <c r="E230" s="59">
        <v>153</v>
      </c>
      <c r="F230" s="59">
        <v>2415</v>
      </c>
      <c r="G230" s="14">
        <f>(E230/F230)*100</f>
        <v>6.3354037267080745</v>
      </c>
    </row>
    <row r="231" spans="1:7" s="5" customFormat="1" ht="7.5" customHeight="1" x14ac:dyDescent="0.2">
      <c r="D231" s="22"/>
      <c r="E231" s="22"/>
      <c r="F231" s="22"/>
      <c r="G231" s="18"/>
    </row>
    <row r="232" spans="1:7" s="5" customFormat="1" ht="11.25" x14ac:dyDescent="0.2">
      <c r="A232" s="16" t="s">
        <v>56</v>
      </c>
      <c r="B232" s="17"/>
      <c r="C232" s="16" t="s">
        <v>6</v>
      </c>
      <c r="D232" s="15">
        <v>316</v>
      </c>
      <c r="E232" s="15">
        <v>1244.5</v>
      </c>
      <c r="F232" s="15">
        <v>15773</v>
      </c>
      <c r="G232" s="14">
        <f>(E232/F232)*100</f>
        <v>7.8900653014645288</v>
      </c>
    </row>
    <row r="233" spans="1:7" s="5" customFormat="1" ht="11.25" x14ac:dyDescent="0.2">
      <c r="A233" s="20" t="s">
        <v>55</v>
      </c>
      <c r="C233" s="20" t="s">
        <v>6</v>
      </c>
      <c r="D233" s="19">
        <v>319</v>
      </c>
      <c r="E233" s="19">
        <v>1339</v>
      </c>
      <c r="F233" s="19">
        <v>13582</v>
      </c>
      <c r="G233" s="18">
        <f>(E233/F233)*100</f>
        <v>9.8586364305698719</v>
      </c>
    </row>
    <row r="234" spans="1:7" s="5" customFormat="1" ht="11.25" x14ac:dyDescent="0.2">
      <c r="A234" s="16" t="s">
        <v>54</v>
      </c>
      <c r="B234" s="17"/>
      <c r="C234" s="16" t="s">
        <v>6</v>
      </c>
      <c r="D234" s="51">
        <v>1413</v>
      </c>
      <c r="E234" s="51">
        <v>8531</v>
      </c>
      <c r="F234" s="51">
        <v>90613</v>
      </c>
      <c r="G234" s="14">
        <f>(E234/F234)*100</f>
        <v>9.4147638859766261</v>
      </c>
    </row>
    <row r="235" spans="1:7" s="5" customFormat="1" ht="11.25" x14ac:dyDescent="0.2">
      <c r="A235" s="20" t="s">
        <v>53</v>
      </c>
      <c r="C235" s="20" t="s">
        <v>4</v>
      </c>
      <c r="D235" s="52">
        <v>233</v>
      </c>
      <c r="E235" s="52">
        <v>507.5</v>
      </c>
      <c r="F235" s="52">
        <v>4527</v>
      </c>
      <c r="G235" s="18">
        <f>(E235/F235)*100</f>
        <v>11.21051468963994</v>
      </c>
    </row>
    <row r="236" spans="1:7" s="5" customFormat="1" ht="11.25" x14ac:dyDescent="0.2">
      <c r="A236" s="16" t="s">
        <v>52</v>
      </c>
      <c r="B236" s="17"/>
      <c r="C236" s="16" t="s">
        <v>6</v>
      </c>
      <c r="D236" s="51">
        <v>991</v>
      </c>
      <c r="E236" s="51">
        <v>6302</v>
      </c>
      <c r="F236" s="51">
        <v>69773</v>
      </c>
      <c r="G236" s="14">
        <f>(E236/F236)*100</f>
        <v>9.0321471056139195</v>
      </c>
    </row>
    <row r="237" spans="1:7" s="5" customFormat="1" ht="11.25" x14ac:dyDescent="0.2">
      <c r="A237" s="20" t="s">
        <v>51</v>
      </c>
      <c r="C237" s="20" t="s">
        <v>4</v>
      </c>
      <c r="D237" s="52">
        <v>2291</v>
      </c>
      <c r="E237" s="52">
        <v>10327.700000000001</v>
      </c>
      <c r="F237" s="52">
        <v>158550</v>
      </c>
      <c r="G237" s="18">
        <f>(E237/F237)*100</f>
        <v>6.5138442131819616</v>
      </c>
    </row>
    <row r="238" spans="1:7" s="5" customFormat="1" ht="11.25" x14ac:dyDescent="0.2">
      <c r="A238" s="16" t="s">
        <v>50</v>
      </c>
      <c r="B238" s="17"/>
      <c r="C238" s="16" t="s">
        <v>4</v>
      </c>
      <c r="D238" s="51">
        <v>386</v>
      </c>
      <c r="E238" s="51">
        <v>1321.2</v>
      </c>
      <c r="F238" s="51">
        <v>10441</v>
      </c>
      <c r="G238" s="14">
        <f>(E238/F238)*100</f>
        <v>12.653960348625612</v>
      </c>
    </row>
    <row r="239" spans="1:7" s="5" customFormat="1" ht="11.25" customHeight="1" x14ac:dyDescent="0.2">
      <c r="A239" s="20" t="s">
        <v>49</v>
      </c>
      <c r="C239" s="20" t="s">
        <v>6</v>
      </c>
      <c r="D239" s="19">
        <v>68</v>
      </c>
      <c r="E239" s="19">
        <v>365.8</v>
      </c>
      <c r="F239" s="19">
        <v>3343</v>
      </c>
      <c r="G239" s="18">
        <f>(E239/F239)*100</f>
        <v>10.942267424469041</v>
      </c>
    </row>
    <row r="240" spans="1:7" s="5" customFormat="1" ht="11.25" x14ac:dyDescent="0.2">
      <c r="A240" s="16" t="s">
        <v>48</v>
      </c>
      <c r="B240" s="17"/>
      <c r="C240" s="16" t="s">
        <v>6</v>
      </c>
      <c r="D240" s="15">
        <v>319</v>
      </c>
      <c r="E240" s="15">
        <v>2007.2</v>
      </c>
      <c r="F240" s="15">
        <v>21691</v>
      </c>
      <c r="G240" s="14">
        <f>(E240/F240)*100</f>
        <v>9.2536074869761649</v>
      </c>
    </row>
    <row r="241" spans="1:7" s="5" customFormat="1" ht="11.25" x14ac:dyDescent="0.2">
      <c r="A241" s="20" t="s">
        <v>47</v>
      </c>
      <c r="C241" s="20" t="s">
        <v>6</v>
      </c>
      <c r="D241" s="19">
        <v>76</v>
      </c>
      <c r="E241" s="19">
        <v>173</v>
      </c>
      <c r="F241" s="19">
        <v>1502</v>
      </c>
      <c r="G241" s="18">
        <f>(E241/F241)*100</f>
        <v>11.517976031957391</v>
      </c>
    </row>
    <row r="242" spans="1:7" s="5" customFormat="1" ht="11.25" x14ac:dyDescent="0.2">
      <c r="A242" s="16" t="s">
        <v>46</v>
      </c>
      <c r="B242" s="17"/>
      <c r="C242" s="16" t="s">
        <v>6</v>
      </c>
      <c r="D242" s="15">
        <v>262</v>
      </c>
      <c r="E242" s="15">
        <v>1030</v>
      </c>
      <c r="F242" s="15">
        <v>12738</v>
      </c>
      <c r="G242" s="14">
        <f>(E242/F242)*100</f>
        <v>8.0860417647982423</v>
      </c>
    </row>
    <row r="243" spans="1:7" s="5" customFormat="1" ht="11.25" x14ac:dyDescent="0.2">
      <c r="A243" s="20" t="s">
        <v>45</v>
      </c>
      <c r="C243" s="20" t="s">
        <v>4</v>
      </c>
      <c r="D243" s="19">
        <v>113</v>
      </c>
      <c r="E243" s="19">
        <v>228</v>
      </c>
      <c r="F243" s="19">
        <v>2519</v>
      </c>
      <c r="G243" s="18">
        <f>(E243/F243)*100</f>
        <v>9.0512107979356884</v>
      </c>
    </row>
    <row r="244" spans="1:7" s="5" customFormat="1" ht="11.25" x14ac:dyDescent="0.2">
      <c r="A244" s="16" t="s">
        <v>44</v>
      </c>
      <c r="B244" s="17"/>
      <c r="C244" s="16" t="s">
        <v>4</v>
      </c>
      <c r="D244" s="51">
        <v>2207</v>
      </c>
      <c r="E244" s="51">
        <v>8571.1</v>
      </c>
      <c r="F244" s="51">
        <v>89304</v>
      </c>
      <c r="G244" s="14">
        <f>(E244/F244)*100</f>
        <v>9.5976663979217065</v>
      </c>
    </row>
    <row r="245" spans="1:7" s="5" customFormat="1" ht="11.25" x14ac:dyDescent="0.2">
      <c r="A245" s="20" t="s">
        <v>43</v>
      </c>
      <c r="C245" s="20" t="s">
        <v>6</v>
      </c>
      <c r="D245" s="52">
        <v>1792</v>
      </c>
      <c r="E245" s="52">
        <v>7313</v>
      </c>
      <c r="F245" s="52">
        <v>82368</v>
      </c>
      <c r="G245" s="18">
        <f>(E245/F245)*100</f>
        <v>8.8784479409479413</v>
      </c>
    </row>
    <row r="246" spans="1:7" s="5" customFormat="1" ht="11.25" x14ac:dyDescent="0.2">
      <c r="A246" s="16" t="s">
        <v>42</v>
      </c>
      <c r="B246" s="17"/>
      <c r="C246" s="16" t="s">
        <v>6</v>
      </c>
      <c r="D246" s="15">
        <v>75</v>
      </c>
      <c r="E246" s="15">
        <v>323</v>
      </c>
      <c r="F246" s="15">
        <v>2214</v>
      </c>
      <c r="G246" s="14">
        <f>(E246/F246)*100</f>
        <v>14.588979223125564</v>
      </c>
    </row>
    <row r="247" spans="1:7" s="5" customFormat="1" ht="11.25" x14ac:dyDescent="0.2">
      <c r="A247" s="20" t="s">
        <v>41</v>
      </c>
      <c r="C247" s="20" t="s">
        <v>6</v>
      </c>
      <c r="D247" s="19">
        <v>18</v>
      </c>
      <c r="E247" s="19">
        <v>24</v>
      </c>
      <c r="F247" s="19">
        <v>223</v>
      </c>
      <c r="G247" s="18">
        <f>(E247/F247)*100</f>
        <v>10.762331838565023</v>
      </c>
    </row>
    <row r="248" spans="1:7" s="5" customFormat="1" ht="11.25" x14ac:dyDescent="0.2">
      <c r="A248" s="16" t="s">
        <v>40</v>
      </c>
      <c r="B248" s="17"/>
      <c r="C248" s="16" t="s">
        <v>6</v>
      </c>
      <c r="D248" s="51">
        <v>762</v>
      </c>
      <c r="E248" s="51">
        <v>2593.1999999999998</v>
      </c>
      <c r="F248" s="51">
        <v>28457</v>
      </c>
      <c r="G248" s="14">
        <f>(E248/F248)*100</f>
        <v>9.1126963488772521</v>
      </c>
    </row>
    <row r="249" spans="1:7" s="5" customFormat="1" ht="11.25" x14ac:dyDescent="0.2">
      <c r="A249" s="20" t="s">
        <v>39</v>
      </c>
      <c r="C249" s="20" t="s">
        <v>6</v>
      </c>
      <c r="D249" s="52">
        <v>177</v>
      </c>
      <c r="E249" s="52">
        <v>1814</v>
      </c>
      <c r="F249" s="52">
        <v>23863</v>
      </c>
      <c r="G249" s="18">
        <f>(E249/F249)*100</f>
        <v>7.6017265222310684</v>
      </c>
    </row>
    <row r="250" spans="1:7" s="5" customFormat="1" ht="11.25" x14ac:dyDescent="0.2">
      <c r="A250" s="16" t="s">
        <v>37</v>
      </c>
      <c r="B250" s="17"/>
      <c r="C250" s="16" t="s">
        <v>6</v>
      </c>
      <c r="D250" s="15">
        <v>12</v>
      </c>
      <c r="E250" s="15">
        <v>20</v>
      </c>
      <c r="F250" s="15">
        <v>181</v>
      </c>
      <c r="G250" s="14">
        <f>(E250/F250)*100</f>
        <v>11.049723756906078</v>
      </c>
    </row>
    <row r="251" spans="1:7" s="5" customFormat="1" ht="11.25" x14ac:dyDescent="0.2">
      <c r="A251" s="20" t="s">
        <v>36</v>
      </c>
      <c r="C251" s="20" t="s">
        <v>6</v>
      </c>
      <c r="D251" s="52">
        <v>816</v>
      </c>
      <c r="E251" s="52">
        <v>4428.8</v>
      </c>
      <c r="F251" s="52">
        <v>48309</v>
      </c>
      <c r="G251" s="18">
        <f>(E251/F251)*100</f>
        <v>9.1676499203047062</v>
      </c>
    </row>
    <row r="252" spans="1:7" s="5" customFormat="1" ht="11.25" x14ac:dyDescent="0.2">
      <c r="A252" s="16" t="s">
        <v>35</v>
      </c>
      <c r="B252" s="17"/>
      <c r="C252" s="16" t="s">
        <v>6</v>
      </c>
      <c r="D252" s="51">
        <v>2259</v>
      </c>
      <c r="E252" s="51">
        <v>18652</v>
      </c>
      <c r="F252" s="51">
        <v>201209</v>
      </c>
      <c r="G252" s="14">
        <f>(E252/F252)*100</f>
        <v>9.269963073222371</v>
      </c>
    </row>
    <row r="253" spans="1:7" s="5" customFormat="1" ht="11.25" x14ac:dyDescent="0.2">
      <c r="A253" s="20" t="s">
        <v>79</v>
      </c>
      <c r="C253" s="20" t="s">
        <v>6</v>
      </c>
      <c r="D253" s="19">
        <v>23</v>
      </c>
      <c r="E253" s="19">
        <v>41.3</v>
      </c>
      <c r="F253" s="19">
        <v>308</v>
      </c>
      <c r="G253" s="18">
        <f>(E253/F253)*100</f>
        <v>13.40909090909091</v>
      </c>
    </row>
    <row r="254" spans="1:7" s="5" customFormat="1" ht="11.25" x14ac:dyDescent="0.2">
      <c r="A254" s="16" t="s">
        <v>34</v>
      </c>
      <c r="B254" s="17"/>
      <c r="C254" s="16" t="s">
        <v>6</v>
      </c>
      <c r="D254" s="51">
        <v>2456</v>
      </c>
      <c r="E254" s="51">
        <v>17426.8</v>
      </c>
      <c r="F254" s="51">
        <v>195864</v>
      </c>
      <c r="G254" s="14">
        <f>(E254/F254)*100</f>
        <v>8.8973981946656853</v>
      </c>
    </row>
    <row r="255" spans="1:7" s="5" customFormat="1" ht="11.25" x14ac:dyDescent="0.2">
      <c r="A255" s="20" t="s">
        <v>33</v>
      </c>
      <c r="C255" s="20" t="s">
        <v>6</v>
      </c>
      <c r="D255" s="19">
        <v>167</v>
      </c>
      <c r="E255" s="19">
        <v>747</v>
      </c>
      <c r="F255" s="19">
        <v>7718</v>
      </c>
      <c r="G255" s="18">
        <f>(E255/F255)*100</f>
        <v>9.6786732314071013</v>
      </c>
    </row>
    <row r="256" spans="1:7" s="5" customFormat="1" ht="11.25" x14ac:dyDescent="0.2">
      <c r="A256" s="16" t="s">
        <v>32</v>
      </c>
      <c r="B256" s="17"/>
      <c r="C256" s="16" t="s">
        <v>6</v>
      </c>
      <c r="D256" s="15">
        <v>13</v>
      </c>
      <c r="E256" s="15">
        <v>27</v>
      </c>
      <c r="F256" s="15">
        <v>325</v>
      </c>
      <c r="G256" s="14">
        <f>(E256/F256)*100</f>
        <v>8.3076923076923084</v>
      </c>
    </row>
    <row r="257" spans="1:7" s="5" customFormat="1" ht="11.25" x14ac:dyDescent="0.2">
      <c r="A257" s="20" t="s">
        <v>31</v>
      </c>
      <c r="C257" s="20" t="s">
        <v>6</v>
      </c>
      <c r="D257" s="19">
        <v>93</v>
      </c>
      <c r="E257" s="19">
        <v>298</v>
      </c>
      <c r="F257" s="19">
        <v>3306</v>
      </c>
      <c r="G257" s="18">
        <f>(E257/F257)*100</f>
        <v>9.0139140955837878</v>
      </c>
    </row>
    <row r="258" spans="1:7" s="5" customFormat="1" ht="11.25" x14ac:dyDescent="0.2">
      <c r="A258" s="16" t="s">
        <v>30</v>
      </c>
      <c r="B258" s="17"/>
      <c r="C258" s="16" t="s">
        <v>4</v>
      </c>
      <c r="D258" s="51">
        <v>3255</v>
      </c>
      <c r="E258" s="51">
        <v>20751.2</v>
      </c>
      <c r="F258" s="51">
        <v>263644</v>
      </c>
      <c r="G258" s="14">
        <f>(E258/F258)*100</f>
        <v>7.8709168424087022</v>
      </c>
    </row>
    <row r="259" spans="1:7" s="5" customFormat="1" ht="11.25" x14ac:dyDescent="0.2">
      <c r="A259" s="20" t="s">
        <v>71</v>
      </c>
      <c r="C259" s="20" t="s">
        <v>6</v>
      </c>
      <c r="D259" s="19">
        <v>280</v>
      </c>
      <c r="E259" s="19">
        <v>2303.9</v>
      </c>
      <c r="F259" s="19">
        <v>10783</v>
      </c>
      <c r="G259" s="18">
        <f>(E259/F259)*100</f>
        <v>21.36603913567653</v>
      </c>
    </row>
    <row r="260" spans="1:7" s="5" customFormat="1" ht="11.25" x14ac:dyDescent="0.2">
      <c r="A260" s="16" t="s">
        <v>28</v>
      </c>
      <c r="B260" s="17"/>
      <c r="C260" s="16" t="s">
        <v>6</v>
      </c>
      <c r="D260" s="15">
        <v>208</v>
      </c>
      <c r="E260" s="15">
        <v>1015</v>
      </c>
      <c r="F260" s="15">
        <v>9368</v>
      </c>
      <c r="G260" s="14">
        <f>(E260/F260)*100</f>
        <v>10.834756618274978</v>
      </c>
    </row>
    <row r="261" spans="1:7" s="5" customFormat="1" ht="11.25" x14ac:dyDescent="0.2">
      <c r="A261" s="20" t="s">
        <v>27</v>
      </c>
      <c r="C261" s="20" t="s">
        <v>4</v>
      </c>
      <c r="D261" s="52">
        <v>132</v>
      </c>
      <c r="E261" s="52">
        <v>198.8</v>
      </c>
      <c r="F261" s="52">
        <v>2233</v>
      </c>
      <c r="G261" s="18">
        <f>(E261/F261)*100</f>
        <v>8.9028213166144212</v>
      </c>
    </row>
    <row r="262" spans="1:7" s="5" customFormat="1" ht="11.25" x14ac:dyDescent="0.2">
      <c r="A262" s="16" t="s">
        <v>26</v>
      </c>
      <c r="B262" s="17"/>
      <c r="C262" s="16" t="s">
        <v>6</v>
      </c>
      <c r="D262" s="51">
        <v>3253</v>
      </c>
      <c r="E262" s="51">
        <v>19790</v>
      </c>
      <c r="F262" s="51">
        <v>237891</v>
      </c>
      <c r="G262" s="14">
        <f>(E262/F262)*100</f>
        <v>8.3189359832864636</v>
      </c>
    </row>
    <row r="263" spans="1:7" s="5" customFormat="1" ht="11.25" x14ac:dyDescent="0.2">
      <c r="A263" s="20" t="s">
        <v>25</v>
      </c>
      <c r="C263" s="20" t="s">
        <v>24</v>
      </c>
      <c r="D263" s="52">
        <v>157</v>
      </c>
      <c r="E263" s="52">
        <v>1239</v>
      </c>
      <c r="F263" s="52">
        <v>9411</v>
      </c>
      <c r="G263" s="18">
        <f>(E263/F263)*100</f>
        <v>13.165444692381257</v>
      </c>
    </row>
    <row r="264" spans="1:7" s="5" customFormat="1" ht="11.25" x14ac:dyDescent="0.2">
      <c r="A264" s="16" t="s">
        <v>23</v>
      </c>
      <c r="B264" s="17"/>
      <c r="C264" s="16" t="s">
        <v>6</v>
      </c>
      <c r="D264" s="15">
        <v>329</v>
      </c>
      <c r="E264" s="15">
        <v>1997</v>
      </c>
      <c r="F264" s="15">
        <v>22052</v>
      </c>
      <c r="G264" s="14">
        <f>(E264/F264)*100</f>
        <v>9.0558679484853979</v>
      </c>
    </row>
    <row r="265" spans="1:7" s="5" customFormat="1" ht="11.25" x14ac:dyDescent="0.2">
      <c r="A265" s="20" t="s">
        <v>22</v>
      </c>
      <c r="C265" s="20" t="s">
        <v>6</v>
      </c>
      <c r="D265" s="19">
        <v>10</v>
      </c>
      <c r="E265" s="19">
        <v>13.4</v>
      </c>
      <c r="F265" s="19">
        <v>291</v>
      </c>
      <c r="G265" s="18">
        <f>(E265/F265)*100</f>
        <v>4.6048109965635744</v>
      </c>
    </row>
    <row r="266" spans="1:7" s="5" customFormat="1" ht="11.25" x14ac:dyDescent="0.2">
      <c r="A266" s="16" t="s">
        <v>82</v>
      </c>
      <c r="B266" s="17"/>
      <c r="C266" s="16" t="s">
        <v>6</v>
      </c>
      <c r="D266" s="15">
        <v>12</v>
      </c>
      <c r="E266" s="15">
        <v>12</v>
      </c>
      <c r="F266" s="15">
        <v>105</v>
      </c>
      <c r="G266" s="14">
        <f>(E266/F266)*100</f>
        <v>11.428571428571429</v>
      </c>
    </row>
    <row r="267" spans="1:7" s="5" customFormat="1" ht="11.25" x14ac:dyDescent="0.2">
      <c r="A267" s="20" t="s">
        <v>21</v>
      </c>
      <c r="C267" s="55" t="s">
        <v>6</v>
      </c>
      <c r="D267" s="19">
        <v>120</v>
      </c>
      <c r="E267" s="19">
        <v>654</v>
      </c>
      <c r="F267" s="19">
        <v>5372</v>
      </c>
      <c r="G267" s="18">
        <f>(E267/F267)*100</f>
        <v>12.174236783320923</v>
      </c>
    </row>
    <row r="268" spans="1:7" s="5" customFormat="1" ht="11.25" x14ac:dyDescent="0.2">
      <c r="A268" s="16" t="s">
        <v>20</v>
      </c>
      <c r="B268" s="17"/>
      <c r="C268" s="16" t="s">
        <v>6</v>
      </c>
      <c r="D268" s="51">
        <v>488</v>
      </c>
      <c r="E268" s="51">
        <v>4092</v>
      </c>
      <c r="F268" s="51">
        <v>42347</v>
      </c>
      <c r="G268" s="14">
        <f>(E268/F268)*100</f>
        <v>9.663022173943844</v>
      </c>
    </row>
    <row r="269" spans="1:7" s="5" customFormat="1" ht="11.25" x14ac:dyDescent="0.2">
      <c r="A269" s="20" t="s">
        <v>19</v>
      </c>
      <c r="C269" s="20" t="s">
        <v>6</v>
      </c>
      <c r="D269" s="19">
        <v>488</v>
      </c>
      <c r="E269" s="19">
        <v>1557.8</v>
      </c>
      <c r="F269" s="19">
        <v>15504</v>
      </c>
      <c r="G269" s="18">
        <f>(E269/F269)*100</f>
        <v>10.047729618163054</v>
      </c>
    </row>
    <row r="270" spans="1:7" s="5" customFormat="1" ht="11.25" x14ac:dyDescent="0.2">
      <c r="A270" s="16" t="s">
        <v>18</v>
      </c>
      <c r="B270" s="17"/>
      <c r="C270" s="16" t="s">
        <v>6</v>
      </c>
      <c r="D270" s="51">
        <v>4498</v>
      </c>
      <c r="E270" s="51">
        <v>34526</v>
      </c>
      <c r="F270" s="51">
        <v>396841</v>
      </c>
      <c r="G270" s="14">
        <f>(E270/F270)*100</f>
        <v>8.7002099077464266</v>
      </c>
    </row>
    <row r="271" spans="1:7" s="5" customFormat="1" ht="11.25" x14ac:dyDescent="0.2">
      <c r="A271" s="20" t="s">
        <v>17</v>
      </c>
      <c r="C271" s="20" t="s">
        <v>4</v>
      </c>
      <c r="D271" s="52">
        <v>61</v>
      </c>
      <c r="E271" s="52">
        <v>180</v>
      </c>
      <c r="F271" s="52">
        <v>2541</v>
      </c>
      <c r="G271" s="18">
        <f>(E271/F271)*100</f>
        <v>7.0838252656434477</v>
      </c>
    </row>
    <row r="272" spans="1:7" s="5" customFormat="1" ht="11.25" x14ac:dyDescent="0.2">
      <c r="A272" s="16" t="s">
        <v>15</v>
      </c>
      <c r="B272" s="17"/>
      <c r="C272" s="16" t="s">
        <v>6</v>
      </c>
      <c r="D272" s="15">
        <v>253</v>
      </c>
      <c r="E272" s="15">
        <v>1198</v>
      </c>
      <c r="F272" s="15">
        <v>12240</v>
      </c>
      <c r="G272" s="14">
        <f>(E272/F272)*100</f>
        <v>9.787581699346406</v>
      </c>
    </row>
    <row r="273" spans="1:7" s="5" customFormat="1" ht="11.25" x14ac:dyDescent="0.2">
      <c r="A273" s="20" t="s">
        <v>14</v>
      </c>
      <c r="C273" s="20" t="s">
        <v>6</v>
      </c>
      <c r="D273" s="19">
        <v>129</v>
      </c>
      <c r="E273" s="19">
        <v>772</v>
      </c>
      <c r="F273" s="19">
        <v>9078</v>
      </c>
      <c r="G273" s="18">
        <f>(E273/F273)*100</f>
        <v>8.504075787618417</v>
      </c>
    </row>
    <row r="274" spans="1:7" s="5" customFormat="1" ht="11.25" x14ac:dyDescent="0.2">
      <c r="A274" s="16" t="s">
        <v>13</v>
      </c>
      <c r="B274" s="17"/>
      <c r="C274" s="16" t="s">
        <v>6</v>
      </c>
      <c r="D274" s="51">
        <v>1473</v>
      </c>
      <c r="E274" s="51">
        <v>8890</v>
      </c>
      <c r="F274" s="51">
        <v>92933</v>
      </c>
      <c r="G274" s="14">
        <f>(E274/F274)*100</f>
        <v>9.5660314420066079</v>
      </c>
    </row>
    <row r="275" spans="1:7" s="5" customFormat="1" ht="11.25" x14ac:dyDescent="0.2">
      <c r="A275" s="20" t="s">
        <v>12</v>
      </c>
      <c r="C275" s="20" t="s">
        <v>6</v>
      </c>
      <c r="D275" s="19">
        <v>33</v>
      </c>
      <c r="E275" s="19">
        <v>49.3</v>
      </c>
      <c r="F275" s="19">
        <v>514</v>
      </c>
      <c r="G275" s="18">
        <f>(E275/F275)*100</f>
        <v>9.591439688715953</v>
      </c>
    </row>
    <row r="276" spans="1:7" s="5" customFormat="1" ht="11.25" x14ac:dyDescent="0.2">
      <c r="A276" s="16" t="s">
        <v>11</v>
      </c>
      <c r="B276" s="17"/>
      <c r="C276" s="16" t="s">
        <v>6</v>
      </c>
      <c r="D276" s="51">
        <v>1190</v>
      </c>
      <c r="E276" s="51">
        <v>10269.200000000001</v>
      </c>
      <c r="F276" s="51">
        <v>105259</v>
      </c>
      <c r="G276" s="14">
        <f>(E276/F276)*100</f>
        <v>9.7561253669519949</v>
      </c>
    </row>
    <row r="277" spans="1:7" s="5" customFormat="1" ht="11.25" x14ac:dyDescent="0.2">
      <c r="A277" s="20" t="s">
        <v>10</v>
      </c>
      <c r="C277" s="20" t="s">
        <v>6</v>
      </c>
      <c r="D277" s="52">
        <v>5231</v>
      </c>
      <c r="E277" s="52">
        <v>32187.4</v>
      </c>
      <c r="F277" s="52">
        <v>351418</v>
      </c>
      <c r="G277" s="18">
        <f>(E277/F277)*100</f>
        <v>9.1592917835739787</v>
      </c>
    </row>
    <row r="278" spans="1:7" s="5" customFormat="1" ht="11.25" x14ac:dyDescent="0.2">
      <c r="A278" s="16" t="s">
        <v>9</v>
      </c>
      <c r="B278" s="17"/>
      <c r="C278" s="16" t="s">
        <v>8</v>
      </c>
      <c r="D278" s="51">
        <v>474</v>
      </c>
      <c r="E278" s="51">
        <v>1386.4</v>
      </c>
      <c r="F278" s="51">
        <v>12103</v>
      </c>
      <c r="G278" s="14">
        <f>(E278/F278)*100</f>
        <v>11.455011154259276</v>
      </c>
    </row>
    <row r="279" spans="1:7" s="5" customFormat="1" ht="11.25" x14ac:dyDescent="0.2">
      <c r="A279" s="20" t="s">
        <v>7</v>
      </c>
      <c r="C279" s="20" t="s">
        <v>6</v>
      </c>
      <c r="D279" s="52">
        <v>465</v>
      </c>
      <c r="E279" s="52">
        <v>4145.1000000000004</v>
      </c>
      <c r="F279" s="52">
        <v>40052</v>
      </c>
      <c r="G279" s="18">
        <f>(E279/F279)*100</f>
        <v>10.349295915310098</v>
      </c>
    </row>
    <row r="280" spans="1:7" s="5" customFormat="1" ht="11.25" x14ac:dyDescent="0.2">
      <c r="A280" s="16" t="s">
        <v>5</v>
      </c>
      <c r="B280" s="17"/>
      <c r="C280" s="16" t="s">
        <v>4</v>
      </c>
      <c r="D280" s="51">
        <v>211</v>
      </c>
      <c r="E280" s="51">
        <v>1164</v>
      </c>
      <c r="F280" s="51">
        <v>12484</v>
      </c>
      <c r="G280" s="14">
        <f>(E280/F280)*100</f>
        <v>9.3239346363345081</v>
      </c>
    </row>
    <row r="281" spans="1:7" s="5" customFormat="1" ht="11.25" customHeight="1" x14ac:dyDescent="0.2">
      <c r="A281" s="20" t="s">
        <v>76</v>
      </c>
      <c r="C281" s="20" t="s">
        <v>75</v>
      </c>
      <c r="D281" s="52">
        <v>5</v>
      </c>
      <c r="E281" s="52">
        <v>1351.5</v>
      </c>
      <c r="F281" s="52">
        <v>48610</v>
      </c>
      <c r="G281" s="18">
        <f>(E281/F281)*100</f>
        <v>2.7802921209627649</v>
      </c>
    </row>
    <row r="282" spans="1:7" s="5" customFormat="1" ht="11.25" customHeight="1" thickBot="1" x14ac:dyDescent="0.25">
      <c r="A282" s="64" t="s">
        <v>99</v>
      </c>
      <c r="B282" s="17"/>
      <c r="C282" s="16"/>
      <c r="D282" s="63">
        <v>-6</v>
      </c>
      <c r="E282" s="63">
        <v>-1048</v>
      </c>
      <c r="F282" s="63">
        <v>-2135</v>
      </c>
      <c r="G282" s="60"/>
    </row>
    <row r="283" spans="1:7" ht="11.25" customHeight="1" thickBot="1" x14ac:dyDescent="0.25">
      <c r="A283" s="50" t="s">
        <v>3</v>
      </c>
      <c r="B283" s="49" t="s">
        <v>2</v>
      </c>
      <c r="C283" s="48"/>
      <c r="D283" s="47">
        <f>SUM(D225,D232:D282,D228:D230)</f>
        <v>132082</v>
      </c>
      <c r="E283" s="47">
        <f>SUM(E225,E232:E282,E228:E230)</f>
        <v>979673.10000000009</v>
      </c>
      <c r="F283" s="47">
        <f>SUM(F225,F232:F282,F228:F230)</f>
        <v>11860449</v>
      </c>
      <c r="G283" s="46">
        <f>(E283/F283)*100</f>
        <v>8.2600001062354398</v>
      </c>
    </row>
    <row r="284" spans="1:7" s="5" customFormat="1" ht="7.5" customHeight="1" x14ac:dyDescent="0.2">
      <c r="A284" s="1"/>
      <c r="B284" s="1"/>
      <c r="C284" s="1"/>
      <c r="D284" s="1"/>
      <c r="E284" s="1"/>
      <c r="F284" s="1"/>
      <c r="G284" s="1"/>
    </row>
    <row r="285" spans="1:7" ht="11.25" customHeight="1" x14ac:dyDescent="0.2">
      <c r="A285" s="5" t="s">
        <v>1</v>
      </c>
      <c r="B285" s="4" t="s">
        <v>0</v>
      </c>
      <c r="C285" s="4"/>
      <c r="D285" s="3"/>
      <c r="E285" s="3"/>
      <c r="F285" s="3"/>
      <c r="G285" s="2"/>
    </row>
    <row r="287" spans="1:7" x14ac:dyDescent="0.2">
      <c r="D287" s="62"/>
      <c r="E287" s="62"/>
      <c r="F287" s="62"/>
    </row>
    <row r="289" spans="1:7" ht="29.25" customHeight="1" x14ac:dyDescent="0.2">
      <c r="A289" s="45" t="s">
        <v>70</v>
      </c>
      <c r="B289" s="44" t="s">
        <v>98</v>
      </c>
      <c r="C289" s="43"/>
      <c r="D289" s="43"/>
      <c r="E289" s="43"/>
      <c r="F289" s="43"/>
      <c r="G289" s="43"/>
    </row>
    <row r="290" spans="1:7" ht="7.5" customHeight="1" thickBot="1" x14ac:dyDescent="0.25">
      <c r="A290" s="42"/>
      <c r="B290" s="42"/>
      <c r="C290" s="42"/>
      <c r="D290" s="41"/>
      <c r="E290" s="40"/>
      <c r="F290" s="40"/>
      <c r="G290" s="39"/>
    </row>
    <row r="291" spans="1:7" s="38" customFormat="1" ht="26.25" thickBot="1" x14ac:dyDescent="0.25">
      <c r="A291" s="36" t="s">
        <v>68</v>
      </c>
      <c r="B291" s="37"/>
      <c r="C291" s="36" t="s">
        <v>67</v>
      </c>
      <c r="D291" s="35" t="s">
        <v>66</v>
      </c>
      <c r="E291" s="35" t="s">
        <v>65</v>
      </c>
      <c r="F291" s="34" t="s">
        <v>64</v>
      </c>
      <c r="G291" s="33" t="s">
        <v>63</v>
      </c>
    </row>
    <row r="292" spans="1:7" s="38" customFormat="1" ht="27.75" thickBot="1" x14ac:dyDescent="0.25">
      <c r="A292" s="32"/>
      <c r="B292" s="32"/>
      <c r="C292" s="32"/>
      <c r="D292" s="31"/>
      <c r="E292" s="30" t="s">
        <v>62</v>
      </c>
      <c r="F292" s="30" t="s">
        <v>61</v>
      </c>
      <c r="G292" s="29" t="s">
        <v>60</v>
      </c>
    </row>
    <row r="293" spans="1:7" s="5" customFormat="1" ht="11.25" customHeight="1" x14ac:dyDescent="0.2">
      <c r="A293" s="28" t="s">
        <v>59</v>
      </c>
      <c r="C293" s="20" t="s">
        <v>58</v>
      </c>
      <c r="D293" s="52">
        <v>90521</v>
      </c>
      <c r="E293" s="52">
        <v>734935.5</v>
      </c>
      <c r="F293" s="52">
        <v>9108797</v>
      </c>
      <c r="G293" s="18">
        <f>(E293/F293)*100</f>
        <v>8.0684145227959299</v>
      </c>
    </row>
    <row r="294" spans="1:7" s="5" customFormat="1" ht="11.25" x14ac:dyDescent="0.2">
      <c r="A294" s="24" t="s">
        <v>57</v>
      </c>
      <c r="B294" s="17"/>
      <c r="C294" s="17"/>
      <c r="D294" s="23">
        <f>D349-D293</f>
        <v>39532</v>
      </c>
      <c r="E294" s="23">
        <f>E349-E293</f>
        <v>259417.5</v>
      </c>
      <c r="F294" s="23">
        <f>F349-F293</f>
        <v>2975036</v>
      </c>
      <c r="G294" s="14">
        <f>(E294/F294)*100</f>
        <v>8.7198104493525452</v>
      </c>
    </row>
    <row r="295" spans="1:7" s="5" customFormat="1" ht="7.5" customHeight="1" x14ac:dyDescent="0.2">
      <c r="D295" s="22"/>
      <c r="E295" s="22"/>
      <c r="F295" s="22"/>
      <c r="G295" s="22"/>
    </row>
    <row r="296" spans="1:7" s="5" customFormat="1" ht="11.25" x14ac:dyDescent="0.2">
      <c r="A296" s="24" t="s">
        <v>90</v>
      </c>
      <c r="B296" s="17"/>
      <c r="C296" s="17"/>
      <c r="D296" s="59">
        <v>3185</v>
      </c>
      <c r="E296" s="59">
        <v>20704.699999999997</v>
      </c>
      <c r="F296" s="59">
        <v>217101</v>
      </c>
      <c r="G296" s="14">
        <f>(E296/F296)*100</f>
        <v>9.536897573019008</v>
      </c>
    </row>
    <row r="297" spans="1:7" s="5" customFormat="1" ht="7.5" customHeight="1" x14ac:dyDescent="0.2">
      <c r="A297" s="61"/>
      <c r="D297" s="57"/>
      <c r="E297" s="57"/>
      <c r="F297" s="57"/>
      <c r="G297" s="18"/>
    </row>
    <row r="298" spans="1:7" s="5" customFormat="1" ht="11.25" x14ac:dyDescent="0.2">
      <c r="A298" s="24" t="s">
        <v>94</v>
      </c>
      <c r="B298" s="17"/>
      <c r="C298" s="17" t="s">
        <v>58</v>
      </c>
      <c r="D298" s="59">
        <v>4</v>
      </c>
      <c r="E298" s="59">
        <v>146</v>
      </c>
      <c r="F298" s="59">
        <v>2368</v>
      </c>
      <c r="G298" s="14">
        <f>(E298/F298)*100</f>
        <v>6.1655405405405403</v>
      </c>
    </row>
    <row r="299" spans="1:7" s="5" customFormat="1" ht="7.5" customHeight="1" x14ac:dyDescent="0.2">
      <c r="D299" s="22"/>
      <c r="E299" s="22"/>
      <c r="F299" s="22"/>
      <c r="G299" s="22"/>
    </row>
    <row r="300" spans="1:7" s="5" customFormat="1" ht="11.25" x14ac:dyDescent="0.2">
      <c r="A300" s="16" t="s">
        <v>56</v>
      </c>
      <c r="B300" s="17"/>
      <c r="C300" s="16" t="s">
        <v>6</v>
      </c>
      <c r="D300" s="14" t="s">
        <v>89</v>
      </c>
      <c r="E300" s="14" t="s">
        <v>89</v>
      </c>
      <c r="F300" s="14" t="s">
        <v>89</v>
      </c>
      <c r="G300" s="14" t="s">
        <v>89</v>
      </c>
    </row>
    <row r="301" spans="1:7" s="5" customFormat="1" ht="11.25" x14ac:dyDescent="0.2">
      <c r="A301" s="20" t="s">
        <v>55</v>
      </c>
      <c r="C301" s="20" t="s">
        <v>6</v>
      </c>
      <c r="D301" s="18" t="s">
        <v>89</v>
      </c>
      <c r="E301" s="18" t="s">
        <v>89</v>
      </c>
      <c r="F301" s="18" t="s">
        <v>89</v>
      </c>
      <c r="G301" s="18" t="s">
        <v>89</v>
      </c>
    </row>
    <row r="302" spans="1:7" s="5" customFormat="1" ht="11.25" x14ac:dyDescent="0.2">
      <c r="A302" s="16" t="s">
        <v>54</v>
      </c>
      <c r="B302" s="17"/>
      <c r="C302" s="16" t="s">
        <v>6</v>
      </c>
      <c r="D302" s="51">
        <v>1395</v>
      </c>
      <c r="E302" s="51">
        <v>8800</v>
      </c>
      <c r="F302" s="51">
        <v>94241</v>
      </c>
      <c r="G302" s="14">
        <f>(E302/F302)*100</f>
        <v>9.3377616960770791</v>
      </c>
    </row>
    <row r="303" spans="1:7" s="5" customFormat="1" ht="11.25" x14ac:dyDescent="0.2">
      <c r="A303" s="20" t="s">
        <v>53</v>
      </c>
      <c r="C303" s="20" t="s">
        <v>4</v>
      </c>
      <c r="D303" s="52">
        <v>226</v>
      </c>
      <c r="E303" s="52">
        <v>497.3</v>
      </c>
      <c r="F303" s="52">
        <v>4399</v>
      </c>
      <c r="G303" s="18">
        <f>(E303/F303)*100</f>
        <v>11.304842009547626</v>
      </c>
    </row>
    <row r="304" spans="1:7" s="5" customFormat="1" ht="11.25" x14ac:dyDescent="0.2">
      <c r="A304" s="16" t="s">
        <v>52</v>
      </c>
      <c r="B304" s="17"/>
      <c r="C304" s="16" t="s">
        <v>6</v>
      </c>
      <c r="D304" s="51">
        <v>998</v>
      </c>
      <c r="E304" s="51">
        <v>6387</v>
      </c>
      <c r="F304" s="51">
        <v>70997</v>
      </c>
      <c r="G304" s="14">
        <f>(E304/F304)*100</f>
        <v>8.9961547671028352</v>
      </c>
    </row>
    <row r="305" spans="1:7" s="5" customFormat="1" ht="11.25" x14ac:dyDescent="0.2">
      <c r="A305" s="20" t="s">
        <v>51</v>
      </c>
      <c r="C305" s="20" t="s">
        <v>4</v>
      </c>
      <c r="D305" s="52">
        <v>2234</v>
      </c>
      <c r="E305" s="52">
        <v>10779</v>
      </c>
      <c r="F305" s="52">
        <v>165542</v>
      </c>
      <c r="G305" s="18">
        <f>(E305/F305)*100</f>
        <v>6.5113385122808713</v>
      </c>
    </row>
    <row r="306" spans="1:7" s="5" customFormat="1" ht="11.25" x14ac:dyDescent="0.2">
      <c r="A306" s="16" t="s">
        <v>50</v>
      </c>
      <c r="B306" s="17"/>
      <c r="C306" s="16" t="s">
        <v>4</v>
      </c>
      <c r="D306" s="51">
        <v>371</v>
      </c>
      <c r="E306" s="51">
        <v>1337.3</v>
      </c>
      <c r="F306" s="51">
        <v>10395</v>
      </c>
      <c r="G306" s="14">
        <f>(E306/F306)*100</f>
        <v>12.864838864838864</v>
      </c>
    </row>
    <row r="307" spans="1:7" s="5" customFormat="1" ht="11.25" x14ac:dyDescent="0.2">
      <c r="A307" s="20" t="s">
        <v>49</v>
      </c>
      <c r="C307" s="20" t="s">
        <v>6</v>
      </c>
      <c r="D307" s="18" t="s">
        <v>89</v>
      </c>
      <c r="E307" s="18" t="s">
        <v>89</v>
      </c>
      <c r="F307" s="18" t="s">
        <v>89</v>
      </c>
      <c r="G307" s="18" t="s">
        <v>89</v>
      </c>
    </row>
    <row r="308" spans="1:7" s="5" customFormat="1" ht="11.25" x14ac:dyDescent="0.2">
      <c r="A308" s="16" t="s">
        <v>48</v>
      </c>
      <c r="B308" s="17"/>
      <c r="C308" s="16" t="s">
        <v>6</v>
      </c>
      <c r="D308" s="14" t="s">
        <v>89</v>
      </c>
      <c r="E308" s="14" t="s">
        <v>89</v>
      </c>
      <c r="F308" s="14" t="s">
        <v>89</v>
      </c>
      <c r="G308" s="14" t="s">
        <v>89</v>
      </c>
    </row>
    <row r="309" spans="1:7" s="5" customFormat="1" ht="11.25" x14ac:dyDescent="0.2">
      <c r="A309" s="20" t="s">
        <v>47</v>
      </c>
      <c r="C309" s="20" t="s">
        <v>6</v>
      </c>
      <c r="D309" s="18" t="s">
        <v>89</v>
      </c>
      <c r="E309" s="18" t="s">
        <v>89</v>
      </c>
      <c r="F309" s="18" t="s">
        <v>89</v>
      </c>
      <c r="G309" s="18" t="s">
        <v>89</v>
      </c>
    </row>
    <row r="310" spans="1:7" s="5" customFormat="1" ht="11.25" x14ac:dyDescent="0.2">
      <c r="A310" s="16" t="s">
        <v>46</v>
      </c>
      <c r="B310" s="17"/>
      <c r="C310" s="16" t="s">
        <v>6</v>
      </c>
      <c r="D310" s="14" t="s">
        <v>89</v>
      </c>
      <c r="E310" s="14" t="s">
        <v>89</v>
      </c>
      <c r="F310" s="14" t="s">
        <v>89</v>
      </c>
      <c r="G310" s="14" t="s">
        <v>89</v>
      </c>
    </row>
    <row r="311" spans="1:7" s="5" customFormat="1" ht="11.25" x14ac:dyDescent="0.2">
      <c r="A311" s="20" t="s">
        <v>45</v>
      </c>
      <c r="C311" s="20" t="s">
        <v>4</v>
      </c>
      <c r="D311" s="18" t="s">
        <v>89</v>
      </c>
      <c r="E311" s="18" t="s">
        <v>89</v>
      </c>
      <c r="F311" s="18" t="s">
        <v>89</v>
      </c>
      <c r="G311" s="18" t="s">
        <v>89</v>
      </c>
    </row>
    <row r="312" spans="1:7" s="5" customFormat="1" ht="11.25" x14ac:dyDescent="0.2">
      <c r="A312" s="16" t="s">
        <v>44</v>
      </c>
      <c r="B312" s="17"/>
      <c r="C312" s="16" t="s">
        <v>4</v>
      </c>
      <c r="D312" s="51">
        <v>2032</v>
      </c>
      <c r="E312" s="51">
        <v>8705.7999999999993</v>
      </c>
      <c r="F312" s="51">
        <v>87608</v>
      </c>
      <c r="G312" s="14">
        <f>(E312/F312)*100</f>
        <v>9.9372203451739551</v>
      </c>
    </row>
    <row r="313" spans="1:7" s="5" customFormat="1" ht="11.25" x14ac:dyDescent="0.2">
      <c r="A313" s="20" t="s">
        <v>43</v>
      </c>
      <c r="C313" s="20" t="s">
        <v>6</v>
      </c>
      <c r="D313" s="52">
        <v>1780</v>
      </c>
      <c r="E313" s="52">
        <v>7270</v>
      </c>
      <c r="F313" s="52">
        <v>80949</v>
      </c>
      <c r="G313" s="18">
        <f>(E313/F313)*100</f>
        <v>8.9809633225858256</v>
      </c>
    </row>
    <row r="314" spans="1:7" s="5" customFormat="1" ht="11.25" x14ac:dyDescent="0.2">
      <c r="A314" s="16" t="s">
        <v>42</v>
      </c>
      <c r="B314" s="17"/>
      <c r="C314" s="16" t="s">
        <v>6</v>
      </c>
      <c r="D314" s="14" t="s">
        <v>89</v>
      </c>
      <c r="E314" s="14" t="s">
        <v>89</v>
      </c>
      <c r="F314" s="14" t="s">
        <v>89</v>
      </c>
      <c r="G314" s="14" t="s">
        <v>89</v>
      </c>
    </row>
    <row r="315" spans="1:7" s="5" customFormat="1" ht="11.25" x14ac:dyDescent="0.2">
      <c r="A315" s="20" t="s">
        <v>41</v>
      </c>
      <c r="C315" s="20" t="s">
        <v>6</v>
      </c>
      <c r="D315" s="18" t="s">
        <v>89</v>
      </c>
      <c r="E315" s="18" t="s">
        <v>89</v>
      </c>
      <c r="F315" s="18" t="s">
        <v>89</v>
      </c>
      <c r="G315" s="18" t="s">
        <v>89</v>
      </c>
    </row>
    <row r="316" spans="1:7" s="5" customFormat="1" ht="11.25" x14ac:dyDescent="0.2">
      <c r="A316" s="16" t="s">
        <v>40</v>
      </c>
      <c r="B316" s="17"/>
      <c r="C316" s="16" t="s">
        <v>6</v>
      </c>
      <c r="D316" s="51">
        <v>733</v>
      </c>
      <c r="E316" s="51">
        <v>2412.1999999999998</v>
      </c>
      <c r="F316" s="51">
        <v>28514</v>
      </c>
      <c r="G316" s="14">
        <f>(E316/F316)*100</f>
        <v>8.4597040050501509</v>
      </c>
    </row>
    <row r="317" spans="1:7" s="5" customFormat="1" ht="11.25" x14ac:dyDescent="0.2">
      <c r="A317" s="20" t="s">
        <v>39</v>
      </c>
      <c r="C317" s="20" t="s">
        <v>6</v>
      </c>
      <c r="D317" s="52">
        <v>173</v>
      </c>
      <c r="E317" s="52">
        <v>1859</v>
      </c>
      <c r="F317" s="52">
        <v>24364</v>
      </c>
      <c r="G317" s="18">
        <f>(E317/F317)*100</f>
        <v>7.6301099983582334</v>
      </c>
    </row>
    <row r="318" spans="1:7" s="5" customFormat="1" ht="11.25" x14ac:dyDescent="0.2">
      <c r="A318" s="16" t="s">
        <v>37</v>
      </c>
      <c r="B318" s="17"/>
      <c r="C318" s="16" t="s">
        <v>6</v>
      </c>
      <c r="D318" s="14" t="s">
        <v>89</v>
      </c>
      <c r="E318" s="14" t="s">
        <v>89</v>
      </c>
      <c r="F318" s="14" t="s">
        <v>89</v>
      </c>
      <c r="G318" s="14" t="s">
        <v>89</v>
      </c>
    </row>
    <row r="319" spans="1:7" s="5" customFormat="1" ht="11.25" x14ac:dyDescent="0.2">
      <c r="A319" s="20" t="s">
        <v>36</v>
      </c>
      <c r="C319" s="20" t="s">
        <v>6</v>
      </c>
      <c r="D319" s="52">
        <v>811</v>
      </c>
      <c r="E319" s="52">
        <v>4410</v>
      </c>
      <c r="F319" s="52">
        <v>50344</v>
      </c>
      <c r="G319" s="18">
        <f>(E319/F319)*100</f>
        <v>8.759733036707452</v>
      </c>
    </row>
    <row r="320" spans="1:7" s="5" customFormat="1" ht="11.25" x14ac:dyDescent="0.2">
      <c r="A320" s="16" t="s">
        <v>35</v>
      </c>
      <c r="B320" s="17"/>
      <c r="C320" s="16" t="s">
        <v>6</v>
      </c>
      <c r="D320" s="51">
        <v>2106</v>
      </c>
      <c r="E320" s="51">
        <v>18028</v>
      </c>
      <c r="F320" s="51">
        <v>194182</v>
      </c>
      <c r="G320" s="14">
        <f>(E320/F320)*100</f>
        <v>9.2840737040508401</v>
      </c>
    </row>
    <row r="321" spans="1:7" s="5" customFormat="1" ht="11.25" x14ac:dyDescent="0.2">
      <c r="A321" s="20" t="s">
        <v>79</v>
      </c>
      <c r="C321" s="20" t="s">
        <v>6</v>
      </c>
      <c r="D321" s="18" t="s">
        <v>89</v>
      </c>
      <c r="E321" s="18" t="s">
        <v>89</v>
      </c>
      <c r="F321" s="18" t="s">
        <v>89</v>
      </c>
      <c r="G321" s="18" t="s">
        <v>89</v>
      </c>
    </row>
    <row r="322" spans="1:7" s="5" customFormat="1" ht="11.25" x14ac:dyDescent="0.2">
      <c r="A322" s="16" t="s">
        <v>34</v>
      </c>
      <c r="B322" s="17"/>
      <c r="C322" s="16" t="s">
        <v>6</v>
      </c>
      <c r="D322" s="51">
        <v>2423</v>
      </c>
      <c r="E322" s="51">
        <v>18074</v>
      </c>
      <c r="F322" s="51">
        <v>206231</v>
      </c>
      <c r="G322" s="14">
        <f>(E322/F322)*100</f>
        <v>8.7639588616648325</v>
      </c>
    </row>
    <row r="323" spans="1:7" s="5" customFormat="1" ht="11.25" x14ac:dyDescent="0.2">
      <c r="A323" s="20" t="s">
        <v>33</v>
      </c>
      <c r="C323" s="20" t="s">
        <v>6</v>
      </c>
      <c r="D323" s="18" t="s">
        <v>89</v>
      </c>
      <c r="E323" s="18" t="s">
        <v>89</v>
      </c>
      <c r="F323" s="18" t="s">
        <v>89</v>
      </c>
      <c r="G323" s="18" t="s">
        <v>89</v>
      </c>
    </row>
    <row r="324" spans="1:7" s="5" customFormat="1" ht="11.25" x14ac:dyDescent="0.2">
      <c r="A324" s="16" t="s">
        <v>32</v>
      </c>
      <c r="B324" s="17"/>
      <c r="C324" s="16" t="s">
        <v>6</v>
      </c>
      <c r="D324" s="14" t="s">
        <v>89</v>
      </c>
      <c r="E324" s="14" t="s">
        <v>89</v>
      </c>
      <c r="F324" s="14" t="s">
        <v>89</v>
      </c>
      <c r="G324" s="14" t="s">
        <v>89</v>
      </c>
    </row>
    <row r="325" spans="1:7" s="5" customFormat="1" ht="11.25" x14ac:dyDescent="0.2">
      <c r="A325" s="20" t="s">
        <v>31</v>
      </c>
      <c r="C325" s="20" t="s">
        <v>6</v>
      </c>
      <c r="D325" s="18" t="s">
        <v>89</v>
      </c>
      <c r="E325" s="18" t="s">
        <v>89</v>
      </c>
      <c r="F325" s="18" t="s">
        <v>89</v>
      </c>
      <c r="G325" s="18" t="s">
        <v>89</v>
      </c>
    </row>
    <row r="326" spans="1:7" s="5" customFormat="1" ht="11.25" x14ac:dyDescent="0.2">
      <c r="A326" s="16" t="s">
        <v>30</v>
      </c>
      <c r="B326" s="17"/>
      <c r="C326" s="16" t="s">
        <v>4</v>
      </c>
      <c r="D326" s="51">
        <v>3690</v>
      </c>
      <c r="E326" s="51">
        <v>29048.1</v>
      </c>
      <c r="F326" s="51">
        <v>361960</v>
      </c>
      <c r="G326" s="14">
        <f>(E326/F326)*100</f>
        <v>8.0252237816333292</v>
      </c>
    </row>
    <row r="327" spans="1:7" s="5" customFormat="1" ht="11.25" x14ac:dyDescent="0.2">
      <c r="A327" s="20" t="s">
        <v>71</v>
      </c>
      <c r="C327" s="20" t="s">
        <v>6</v>
      </c>
      <c r="D327" s="18" t="s">
        <v>89</v>
      </c>
      <c r="E327" s="18" t="s">
        <v>89</v>
      </c>
      <c r="F327" s="18" t="s">
        <v>89</v>
      </c>
      <c r="G327" s="18" t="s">
        <v>89</v>
      </c>
    </row>
    <row r="328" spans="1:7" s="5" customFormat="1" ht="11.25" x14ac:dyDescent="0.2">
      <c r="A328" s="16" t="s">
        <v>28</v>
      </c>
      <c r="B328" s="17"/>
      <c r="C328" s="16" t="s">
        <v>6</v>
      </c>
      <c r="D328" s="14" t="s">
        <v>89</v>
      </c>
      <c r="E328" s="14" t="s">
        <v>89</v>
      </c>
      <c r="F328" s="14" t="s">
        <v>89</v>
      </c>
      <c r="G328" s="14" t="s">
        <v>89</v>
      </c>
    </row>
    <row r="329" spans="1:7" s="5" customFormat="1" ht="11.25" x14ac:dyDescent="0.2">
      <c r="A329" s="20" t="s">
        <v>27</v>
      </c>
      <c r="C329" s="20" t="s">
        <v>4</v>
      </c>
      <c r="D329" s="52">
        <v>132</v>
      </c>
      <c r="E329" s="52">
        <v>194.1</v>
      </c>
      <c r="F329" s="52">
        <v>2219</v>
      </c>
      <c r="G329" s="18">
        <f>(E329/F329)*100</f>
        <v>8.7471834159531312</v>
      </c>
    </row>
    <row r="330" spans="1:7" s="5" customFormat="1" ht="11.25" x14ac:dyDescent="0.2">
      <c r="A330" s="16" t="s">
        <v>26</v>
      </c>
      <c r="B330" s="17"/>
      <c r="C330" s="16" t="s">
        <v>6</v>
      </c>
      <c r="D330" s="51">
        <v>3236</v>
      </c>
      <c r="E330" s="51">
        <v>19974</v>
      </c>
      <c r="F330" s="51">
        <v>239715</v>
      </c>
      <c r="G330" s="14">
        <f>(E330/F330)*100</f>
        <v>8.3323947187284908</v>
      </c>
    </row>
    <row r="331" spans="1:7" s="5" customFormat="1" ht="11.25" x14ac:dyDescent="0.2">
      <c r="A331" s="20" t="s">
        <v>25</v>
      </c>
      <c r="C331" s="20" t="s">
        <v>24</v>
      </c>
      <c r="D331" s="52">
        <v>121</v>
      </c>
      <c r="E331" s="52">
        <v>1009</v>
      </c>
      <c r="F331" s="52">
        <v>8448</v>
      </c>
      <c r="G331" s="18">
        <f>(E331/F331)*100</f>
        <v>11.943655303030303</v>
      </c>
    </row>
    <row r="332" spans="1:7" s="5" customFormat="1" ht="11.25" x14ac:dyDescent="0.2">
      <c r="A332" s="16" t="s">
        <v>23</v>
      </c>
      <c r="B332" s="17"/>
      <c r="C332" s="16" t="s">
        <v>6</v>
      </c>
      <c r="D332" s="14" t="s">
        <v>89</v>
      </c>
      <c r="E332" s="14" t="s">
        <v>89</v>
      </c>
      <c r="F332" s="14" t="s">
        <v>89</v>
      </c>
      <c r="G332" s="14" t="s">
        <v>89</v>
      </c>
    </row>
    <row r="333" spans="1:7" s="5" customFormat="1" ht="11.25" x14ac:dyDescent="0.2">
      <c r="A333" s="20" t="s">
        <v>22</v>
      </c>
      <c r="C333" s="20" t="s">
        <v>6</v>
      </c>
      <c r="D333" s="18" t="s">
        <v>89</v>
      </c>
      <c r="E333" s="18" t="s">
        <v>89</v>
      </c>
      <c r="F333" s="18" t="s">
        <v>89</v>
      </c>
      <c r="G333" s="18" t="s">
        <v>89</v>
      </c>
    </row>
    <row r="334" spans="1:7" s="5" customFormat="1" ht="11.25" x14ac:dyDescent="0.2">
      <c r="A334" s="16" t="s">
        <v>21</v>
      </c>
      <c r="B334" s="17"/>
      <c r="C334" s="56" t="s">
        <v>6</v>
      </c>
      <c r="D334" s="14" t="s">
        <v>89</v>
      </c>
      <c r="E334" s="14" t="s">
        <v>89</v>
      </c>
      <c r="F334" s="14" t="s">
        <v>89</v>
      </c>
      <c r="G334" s="14" t="s">
        <v>89</v>
      </c>
    </row>
    <row r="335" spans="1:7" s="5" customFormat="1" ht="11.25" x14ac:dyDescent="0.2">
      <c r="A335" s="20" t="s">
        <v>20</v>
      </c>
      <c r="C335" s="20" t="s">
        <v>6</v>
      </c>
      <c r="D335" s="52">
        <v>488</v>
      </c>
      <c r="E335" s="52">
        <v>4129</v>
      </c>
      <c r="F335" s="52">
        <v>43104</v>
      </c>
      <c r="G335" s="18">
        <f>(E335/F335)*100</f>
        <v>9.5791573867854485</v>
      </c>
    </row>
    <row r="336" spans="1:7" s="5" customFormat="1" ht="11.25" x14ac:dyDescent="0.2">
      <c r="A336" s="16" t="s">
        <v>19</v>
      </c>
      <c r="B336" s="17"/>
      <c r="C336" s="16" t="s">
        <v>6</v>
      </c>
      <c r="D336" s="14" t="s">
        <v>89</v>
      </c>
      <c r="E336" s="14" t="s">
        <v>89</v>
      </c>
      <c r="F336" s="14" t="s">
        <v>89</v>
      </c>
      <c r="G336" s="14" t="s">
        <v>89</v>
      </c>
    </row>
    <row r="337" spans="1:7" s="5" customFormat="1" ht="11.25" x14ac:dyDescent="0.2">
      <c r="A337" s="20" t="s">
        <v>18</v>
      </c>
      <c r="C337" s="20" t="s">
        <v>6</v>
      </c>
      <c r="D337" s="52">
        <v>4448</v>
      </c>
      <c r="E337" s="52">
        <v>34893</v>
      </c>
      <c r="F337" s="52">
        <v>403648</v>
      </c>
      <c r="G337" s="18">
        <f>(E337/F337)*100</f>
        <v>8.6444129538607903</v>
      </c>
    </row>
    <row r="338" spans="1:7" s="5" customFormat="1" ht="11.25" x14ac:dyDescent="0.2">
      <c r="A338" s="16" t="s">
        <v>17</v>
      </c>
      <c r="B338" s="17"/>
      <c r="C338" s="16" t="s">
        <v>4</v>
      </c>
      <c r="D338" s="51">
        <v>63</v>
      </c>
      <c r="E338" s="51">
        <v>177</v>
      </c>
      <c r="F338" s="51">
        <v>2553</v>
      </c>
      <c r="G338" s="14">
        <f>(E338/F338)*100</f>
        <v>6.9330199764982376</v>
      </c>
    </row>
    <row r="339" spans="1:7" s="5" customFormat="1" ht="11.25" x14ac:dyDescent="0.2">
      <c r="A339" s="20" t="s">
        <v>15</v>
      </c>
      <c r="C339" s="20" t="s">
        <v>6</v>
      </c>
      <c r="D339" s="18" t="s">
        <v>89</v>
      </c>
      <c r="E339" s="18" t="s">
        <v>89</v>
      </c>
      <c r="F339" s="18" t="s">
        <v>89</v>
      </c>
      <c r="G339" s="18" t="s">
        <v>89</v>
      </c>
    </row>
    <row r="340" spans="1:7" s="5" customFormat="1" ht="11.25" x14ac:dyDescent="0.2">
      <c r="A340" s="16" t="s">
        <v>14</v>
      </c>
      <c r="B340" s="17"/>
      <c r="C340" s="16" t="s">
        <v>6</v>
      </c>
      <c r="D340" s="14" t="s">
        <v>89</v>
      </c>
      <c r="E340" s="14" t="s">
        <v>89</v>
      </c>
      <c r="F340" s="14" t="s">
        <v>89</v>
      </c>
      <c r="G340" s="14" t="s">
        <v>89</v>
      </c>
    </row>
    <row r="341" spans="1:7" s="5" customFormat="1" ht="11.25" x14ac:dyDescent="0.2">
      <c r="A341" s="20" t="s">
        <v>13</v>
      </c>
      <c r="C341" s="20" t="s">
        <v>6</v>
      </c>
      <c r="D341" s="52">
        <v>1459</v>
      </c>
      <c r="E341" s="52">
        <v>8442</v>
      </c>
      <c r="F341" s="52">
        <v>91662</v>
      </c>
      <c r="G341" s="18">
        <f>(E341/F341)*100</f>
        <v>9.2099234142829083</v>
      </c>
    </row>
    <row r="342" spans="1:7" s="5" customFormat="1" ht="11.25" x14ac:dyDescent="0.2">
      <c r="A342" s="16" t="s">
        <v>12</v>
      </c>
      <c r="B342" s="17"/>
      <c r="C342" s="16" t="s">
        <v>6</v>
      </c>
      <c r="D342" s="14" t="s">
        <v>89</v>
      </c>
      <c r="E342" s="14" t="s">
        <v>89</v>
      </c>
      <c r="F342" s="14" t="s">
        <v>89</v>
      </c>
      <c r="G342" s="14" t="s">
        <v>89</v>
      </c>
    </row>
    <row r="343" spans="1:7" s="5" customFormat="1" ht="11.25" x14ac:dyDescent="0.2">
      <c r="A343" s="20" t="s">
        <v>11</v>
      </c>
      <c r="C343" s="20" t="s">
        <v>6</v>
      </c>
      <c r="D343" s="52">
        <v>1173</v>
      </c>
      <c r="E343" s="52">
        <v>10915.3</v>
      </c>
      <c r="F343" s="52">
        <v>107441</v>
      </c>
      <c r="G343" s="18">
        <f>(E343/F343)*100</f>
        <v>10.159343267467726</v>
      </c>
    </row>
    <row r="344" spans="1:7" s="5" customFormat="1" ht="11.25" x14ac:dyDescent="0.2">
      <c r="A344" s="16" t="s">
        <v>10</v>
      </c>
      <c r="B344" s="17"/>
      <c r="C344" s="16" t="s">
        <v>6</v>
      </c>
      <c r="D344" s="51">
        <v>5112</v>
      </c>
      <c r="E344" s="51">
        <v>32789</v>
      </c>
      <c r="F344" s="51">
        <v>359863</v>
      </c>
      <c r="G344" s="14">
        <f>(E344/F344)*100</f>
        <v>9.1115229962513506</v>
      </c>
    </row>
    <row r="345" spans="1:7" s="5" customFormat="1" ht="11.25" x14ac:dyDescent="0.2">
      <c r="A345" s="20" t="s">
        <v>9</v>
      </c>
      <c r="C345" s="20" t="s">
        <v>8</v>
      </c>
      <c r="D345" s="52">
        <v>471</v>
      </c>
      <c r="E345" s="52">
        <v>1328.6</v>
      </c>
      <c r="F345" s="52">
        <v>12198</v>
      </c>
      <c r="G345" s="18">
        <f>(E345/F345)*100</f>
        <v>10.891949499918018</v>
      </c>
    </row>
    <row r="346" spans="1:7" s="5" customFormat="1" ht="11.25" x14ac:dyDescent="0.2">
      <c r="A346" s="16" t="s">
        <v>7</v>
      </c>
      <c r="B346" s="17"/>
      <c r="C346" s="16" t="s">
        <v>6</v>
      </c>
      <c r="D346" s="51">
        <v>458</v>
      </c>
      <c r="E346" s="51">
        <v>4565</v>
      </c>
      <c r="F346" s="51">
        <v>44299</v>
      </c>
      <c r="G346" s="14">
        <f>(E346/F346)*100</f>
        <v>10.304973024221766</v>
      </c>
    </row>
    <row r="347" spans="1:7" s="5" customFormat="1" ht="11.25" x14ac:dyDescent="0.2">
      <c r="A347" s="20" t="s">
        <v>5</v>
      </c>
      <c r="C347" s="20" t="s">
        <v>4</v>
      </c>
      <c r="D347" s="52">
        <v>205</v>
      </c>
      <c r="E347" s="52">
        <v>1169</v>
      </c>
      <c r="F347" s="52">
        <v>12822</v>
      </c>
      <c r="G347" s="18">
        <f>(E347/F347)*100</f>
        <v>9.1171424114802679</v>
      </c>
    </row>
    <row r="348" spans="1:7" s="5" customFormat="1" ht="11.25" customHeight="1" thickBot="1" x14ac:dyDescent="0.25">
      <c r="A348" s="16" t="s">
        <v>76</v>
      </c>
      <c r="B348" s="17"/>
      <c r="C348" s="16" t="s">
        <v>75</v>
      </c>
      <c r="D348" s="51">
        <v>5</v>
      </c>
      <c r="E348" s="51">
        <v>1374.1</v>
      </c>
      <c r="F348" s="51">
        <v>47869</v>
      </c>
      <c r="G348" s="60">
        <f>(E348/F348)*100</f>
        <v>2.8705425223004446</v>
      </c>
    </row>
    <row r="349" spans="1:7" ht="11.25" customHeight="1" thickBot="1" x14ac:dyDescent="0.25">
      <c r="A349" s="50" t="s">
        <v>3</v>
      </c>
      <c r="B349" s="49" t="s">
        <v>2</v>
      </c>
      <c r="C349" s="48"/>
      <c r="D349" s="47">
        <f>SUM(D293,D296,D300:D348,D298)</f>
        <v>130053</v>
      </c>
      <c r="E349" s="47">
        <f>SUM(E293,E296,E300:E348,E298)</f>
        <v>994353</v>
      </c>
      <c r="F349" s="47">
        <f>SUM(F293,F296,F300:F348,F298)</f>
        <v>12083833</v>
      </c>
      <c r="G349" s="46">
        <f>(E349/F349)*100</f>
        <v>8.2287880012906509</v>
      </c>
    </row>
    <row r="350" spans="1:7" s="5" customFormat="1" ht="7.5" customHeight="1" x14ac:dyDescent="0.2">
      <c r="A350" s="1"/>
      <c r="B350" s="1"/>
      <c r="C350" s="1"/>
      <c r="D350" s="1"/>
      <c r="E350" s="1"/>
      <c r="F350" s="1"/>
      <c r="G350" s="1"/>
    </row>
    <row r="351" spans="1:7" ht="11.25" customHeight="1" x14ac:dyDescent="0.2">
      <c r="A351" s="58" t="s">
        <v>88</v>
      </c>
      <c r="B351" s="5"/>
      <c r="C351" s="58"/>
      <c r="D351" s="3"/>
      <c r="E351" s="57"/>
      <c r="F351" s="3"/>
      <c r="G351" s="2"/>
    </row>
    <row r="352" spans="1:7" s="5" customFormat="1" ht="7.5" customHeight="1" x14ac:dyDescent="0.2">
      <c r="A352" s="1"/>
      <c r="B352" s="1"/>
      <c r="C352" s="1"/>
      <c r="D352" s="1"/>
      <c r="E352" s="1"/>
      <c r="F352" s="1"/>
      <c r="G352" s="1"/>
    </row>
    <row r="353" spans="1:7" ht="11.25" customHeight="1" x14ac:dyDescent="0.2">
      <c r="A353" s="5" t="s">
        <v>1</v>
      </c>
      <c r="B353" s="4" t="s">
        <v>0</v>
      </c>
      <c r="C353" s="4"/>
      <c r="D353" s="3"/>
      <c r="E353" s="3"/>
      <c r="F353" s="3"/>
      <c r="G353" s="2"/>
    </row>
    <row r="357" spans="1:7" ht="29.25" customHeight="1" x14ac:dyDescent="0.2">
      <c r="A357" s="45" t="s">
        <v>70</v>
      </c>
      <c r="B357" s="44" t="s">
        <v>97</v>
      </c>
      <c r="C357" s="43"/>
      <c r="D357" s="43"/>
      <c r="E357" s="43"/>
      <c r="F357" s="43"/>
      <c r="G357" s="43"/>
    </row>
    <row r="358" spans="1:7" ht="7.5" customHeight="1" thickBot="1" x14ac:dyDescent="0.25">
      <c r="A358" s="42"/>
      <c r="B358" s="42"/>
      <c r="C358" s="42"/>
      <c r="D358" s="41"/>
      <c r="E358" s="40"/>
      <c r="F358" s="40"/>
      <c r="G358" s="39"/>
    </row>
    <row r="359" spans="1:7" s="38" customFormat="1" ht="26.25" thickBot="1" x14ac:dyDescent="0.25">
      <c r="A359" s="36" t="s">
        <v>68</v>
      </c>
      <c r="B359" s="37"/>
      <c r="C359" s="36" t="s">
        <v>67</v>
      </c>
      <c r="D359" s="35" t="s">
        <v>66</v>
      </c>
      <c r="E359" s="35" t="s">
        <v>65</v>
      </c>
      <c r="F359" s="34" t="s">
        <v>64</v>
      </c>
      <c r="G359" s="33" t="s">
        <v>63</v>
      </c>
    </row>
    <row r="360" spans="1:7" s="38" customFormat="1" ht="27.75" thickBot="1" x14ac:dyDescent="0.25">
      <c r="A360" s="32"/>
      <c r="B360" s="32"/>
      <c r="C360" s="32"/>
      <c r="D360" s="31"/>
      <c r="E360" s="30" t="s">
        <v>62</v>
      </c>
      <c r="F360" s="30" t="s">
        <v>61</v>
      </c>
      <c r="G360" s="29" t="s">
        <v>60</v>
      </c>
    </row>
    <row r="361" spans="1:7" s="5" customFormat="1" ht="11.25" customHeight="1" x14ac:dyDescent="0.2">
      <c r="A361" s="28" t="s">
        <v>59</v>
      </c>
      <c r="C361" s="20" t="s">
        <v>58</v>
      </c>
      <c r="D361" s="52">
        <v>88605</v>
      </c>
      <c r="E361" s="52">
        <v>762100.4</v>
      </c>
      <c r="F361" s="52">
        <v>8830950</v>
      </c>
      <c r="G361" s="18">
        <f>(E361/F361)*100</f>
        <v>8.6298801374710532</v>
      </c>
    </row>
    <row r="362" spans="1:7" s="5" customFormat="1" ht="11.25" x14ac:dyDescent="0.2">
      <c r="A362" s="24" t="s">
        <v>57</v>
      </c>
      <c r="B362" s="17"/>
      <c r="C362" s="17"/>
      <c r="D362" s="23">
        <f>D417-D361</f>
        <v>38508</v>
      </c>
      <c r="E362" s="23">
        <f>E417-E361</f>
        <v>252746.20000000007</v>
      </c>
      <c r="F362" s="23">
        <f>F417-F361</f>
        <v>2908171</v>
      </c>
      <c r="G362" s="14">
        <f>(E362/F362)*100</f>
        <v>8.6908988501707789</v>
      </c>
    </row>
    <row r="363" spans="1:7" s="5" customFormat="1" ht="7.5" customHeight="1" x14ac:dyDescent="0.2">
      <c r="D363" s="22"/>
      <c r="E363" s="22"/>
      <c r="F363" s="22"/>
      <c r="G363" s="22"/>
    </row>
    <row r="364" spans="1:7" s="5" customFormat="1" ht="11.25" x14ac:dyDescent="0.2">
      <c r="A364" s="24" t="s">
        <v>90</v>
      </c>
      <c r="B364" s="17"/>
      <c r="C364" s="17"/>
      <c r="D364" s="59">
        <v>3136</v>
      </c>
      <c r="E364" s="59">
        <v>19542.600000000002</v>
      </c>
      <c r="F364" s="59">
        <v>207077</v>
      </c>
      <c r="G364" s="14">
        <f>(E364/F364)*100</f>
        <v>9.4373590500152122</v>
      </c>
    </row>
    <row r="365" spans="1:7" s="5" customFormat="1" ht="7.5" customHeight="1" x14ac:dyDescent="0.2">
      <c r="A365" s="61"/>
      <c r="D365" s="57"/>
      <c r="E365" s="57"/>
      <c r="F365" s="57"/>
      <c r="G365" s="18"/>
    </row>
    <row r="366" spans="1:7" s="5" customFormat="1" ht="11.25" x14ac:dyDescent="0.2">
      <c r="A366" s="24" t="s">
        <v>94</v>
      </c>
      <c r="B366" s="17"/>
      <c r="C366" s="17" t="s">
        <v>58</v>
      </c>
      <c r="D366" s="59">
        <v>2</v>
      </c>
      <c r="E366" s="59">
        <v>104.9</v>
      </c>
      <c r="F366" s="59">
        <v>1617</v>
      </c>
      <c r="G366" s="14">
        <f>(E366/F366)*100</f>
        <v>6.487322201607916</v>
      </c>
    </row>
    <row r="367" spans="1:7" s="5" customFormat="1" ht="7.5" customHeight="1" x14ac:dyDescent="0.2">
      <c r="D367" s="22"/>
      <c r="E367" s="22"/>
      <c r="F367" s="22"/>
      <c r="G367" s="22"/>
    </row>
    <row r="368" spans="1:7" s="5" customFormat="1" ht="11.25" x14ac:dyDescent="0.2">
      <c r="A368" s="16" t="s">
        <v>56</v>
      </c>
      <c r="B368" s="17"/>
      <c r="C368" s="16" t="s">
        <v>6</v>
      </c>
      <c r="D368" s="14" t="s">
        <v>89</v>
      </c>
      <c r="E368" s="14" t="s">
        <v>89</v>
      </c>
      <c r="F368" s="14" t="s">
        <v>89</v>
      </c>
      <c r="G368" s="14" t="s">
        <v>89</v>
      </c>
    </row>
    <row r="369" spans="1:7" s="5" customFormat="1" ht="11.25" x14ac:dyDescent="0.2">
      <c r="A369" s="20" t="s">
        <v>55</v>
      </c>
      <c r="C369" s="20" t="s">
        <v>6</v>
      </c>
      <c r="D369" s="18" t="s">
        <v>89</v>
      </c>
      <c r="E369" s="18" t="s">
        <v>89</v>
      </c>
      <c r="F369" s="18" t="s">
        <v>89</v>
      </c>
      <c r="G369" s="18" t="s">
        <v>89</v>
      </c>
    </row>
    <row r="370" spans="1:7" s="5" customFormat="1" ht="11.25" x14ac:dyDescent="0.2">
      <c r="A370" s="16" t="s">
        <v>54</v>
      </c>
      <c r="B370" s="17"/>
      <c r="C370" s="16" t="s">
        <v>6</v>
      </c>
      <c r="D370" s="51">
        <v>1387</v>
      </c>
      <c r="E370" s="51">
        <v>8651</v>
      </c>
      <c r="F370" s="51">
        <v>92094</v>
      </c>
      <c r="G370" s="14">
        <f>(E370/F370)*100</f>
        <v>9.3936629965035721</v>
      </c>
    </row>
    <row r="371" spans="1:7" s="5" customFormat="1" ht="11.25" x14ac:dyDescent="0.2">
      <c r="A371" s="20" t="s">
        <v>53</v>
      </c>
      <c r="C371" s="20" t="s">
        <v>4</v>
      </c>
      <c r="D371" s="52">
        <v>227</v>
      </c>
      <c r="E371" s="52">
        <v>503.5</v>
      </c>
      <c r="F371" s="52">
        <v>4436</v>
      </c>
      <c r="G371" s="18">
        <f>(E371/F371)*100</f>
        <v>11.350315599639314</v>
      </c>
    </row>
    <row r="372" spans="1:7" s="5" customFormat="1" ht="11.25" x14ac:dyDescent="0.2">
      <c r="A372" s="16" t="s">
        <v>52</v>
      </c>
      <c r="B372" s="17"/>
      <c r="C372" s="16" t="s">
        <v>6</v>
      </c>
      <c r="D372" s="51">
        <v>987</v>
      </c>
      <c r="E372" s="51">
        <v>5585</v>
      </c>
      <c r="F372" s="51">
        <v>57984</v>
      </c>
      <c r="G372" s="14">
        <f>(E372/F372)*100</f>
        <v>9.6319674392935983</v>
      </c>
    </row>
    <row r="373" spans="1:7" s="5" customFormat="1" ht="11.25" x14ac:dyDescent="0.2">
      <c r="A373" s="20" t="s">
        <v>51</v>
      </c>
      <c r="C373" s="20" t="s">
        <v>4</v>
      </c>
      <c r="D373" s="52">
        <v>2078</v>
      </c>
      <c r="E373" s="52">
        <v>9367.9</v>
      </c>
      <c r="F373" s="52">
        <v>154759</v>
      </c>
      <c r="G373" s="18">
        <f>(E373/F373)*100</f>
        <v>6.0532182296344637</v>
      </c>
    </row>
    <row r="374" spans="1:7" s="5" customFormat="1" ht="11.25" x14ac:dyDescent="0.2">
      <c r="A374" s="16" t="s">
        <v>50</v>
      </c>
      <c r="B374" s="17"/>
      <c r="C374" s="16" t="s">
        <v>4</v>
      </c>
      <c r="D374" s="51">
        <v>356</v>
      </c>
      <c r="E374" s="51">
        <v>1286</v>
      </c>
      <c r="F374" s="51">
        <v>10010</v>
      </c>
      <c r="G374" s="14">
        <f>(E374/F374)*100</f>
        <v>12.847152847152849</v>
      </c>
    </row>
    <row r="375" spans="1:7" s="5" customFormat="1" ht="11.25" x14ac:dyDescent="0.2">
      <c r="A375" s="20" t="s">
        <v>49</v>
      </c>
      <c r="C375" s="20" t="s">
        <v>6</v>
      </c>
      <c r="D375" s="18" t="s">
        <v>89</v>
      </c>
      <c r="E375" s="18" t="s">
        <v>89</v>
      </c>
      <c r="F375" s="18" t="s">
        <v>89</v>
      </c>
      <c r="G375" s="18" t="s">
        <v>89</v>
      </c>
    </row>
    <row r="376" spans="1:7" s="5" customFormat="1" ht="11.25" x14ac:dyDescent="0.2">
      <c r="A376" s="16" t="s">
        <v>48</v>
      </c>
      <c r="B376" s="17"/>
      <c r="C376" s="16" t="s">
        <v>6</v>
      </c>
      <c r="D376" s="14" t="s">
        <v>89</v>
      </c>
      <c r="E376" s="14" t="s">
        <v>89</v>
      </c>
      <c r="F376" s="14" t="s">
        <v>89</v>
      </c>
      <c r="G376" s="14" t="s">
        <v>89</v>
      </c>
    </row>
    <row r="377" spans="1:7" s="5" customFormat="1" ht="11.25" x14ac:dyDescent="0.2">
      <c r="A377" s="20" t="s">
        <v>47</v>
      </c>
      <c r="C377" s="20" t="s">
        <v>6</v>
      </c>
      <c r="D377" s="18" t="s">
        <v>89</v>
      </c>
      <c r="E377" s="18" t="s">
        <v>89</v>
      </c>
      <c r="F377" s="18" t="s">
        <v>89</v>
      </c>
      <c r="G377" s="18" t="s">
        <v>89</v>
      </c>
    </row>
    <row r="378" spans="1:7" s="5" customFormat="1" ht="11.25" x14ac:dyDescent="0.2">
      <c r="A378" s="16" t="s">
        <v>46</v>
      </c>
      <c r="B378" s="17"/>
      <c r="C378" s="16" t="s">
        <v>6</v>
      </c>
      <c r="D378" s="14" t="s">
        <v>89</v>
      </c>
      <c r="E378" s="14" t="s">
        <v>89</v>
      </c>
      <c r="F378" s="14" t="s">
        <v>89</v>
      </c>
      <c r="G378" s="14" t="s">
        <v>89</v>
      </c>
    </row>
    <row r="379" spans="1:7" s="5" customFormat="1" ht="11.25" x14ac:dyDescent="0.2">
      <c r="A379" s="20" t="s">
        <v>45</v>
      </c>
      <c r="C379" s="20" t="s">
        <v>4</v>
      </c>
      <c r="D379" s="18" t="s">
        <v>89</v>
      </c>
      <c r="E379" s="18" t="s">
        <v>89</v>
      </c>
      <c r="F379" s="18" t="s">
        <v>89</v>
      </c>
      <c r="G379" s="18" t="s">
        <v>89</v>
      </c>
    </row>
    <row r="380" spans="1:7" s="5" customFormat="1" ht="11.25" x14ac:dyDescent="0.2">
      <c r="A380" s="16" t="s">
        <v>44</v>
      </c>
      <c r="B380" s="17"/>
      <c r="C380" s="16" t="s">
        <v>4</v>
      </c>
      <c r="D380" s="51">
        <v>2092</v>
      </c>
      <c r="E380" s="51">
        <v>8608.7000000000007</v>
      </c>
      <c r="F380" s="51">
        <v>88819</v>
      </c>
      <c r="G380" s="14">
        <f>(E380/F380)*100</f>
        <v>9.6924081559125863</v>
      </c>
    </row>
    <row r="381" spans="1:7" s="5" customFormat="1" ht="11.25" x14ac:dyDescent="0.2">
      <c r="A381" s="20" t="s">
        <v>43</v>
      </c>
      <c r="C381" s="20" t="s">
        <v>6</v>
      </c>
      <c r="D381" s="52">
        <v>1636</v>
      </c>
      <c r="E381" s="52">
        <v>6623</v>
      </c>
      <c r="F381" s="52">
        <v>76394</v>
      </c>
      <c r="G381" s="18">
        <f>(E381/F381)*100</f>
        <v>8.6695290206037132</v>
      </c>
    </row>
    <row r="382" spans="1:7" s="5" customFormat="1" ht="11.25" x14ac:dyDescent="0.2">
      <c r="A382" s="16" t="s">
        <v>42</v>
      </c>
      <c r="B382" s="17"/>
      <c r="C382" s="16" t="s">
        <v>6</v>
      </c>
      <c r="D382" s="14" t="s">
        <v>89</v>
      </c>
      <c r="E382" s="14" t="s">
        <v>89</v>
      </c>
      <c r="F382" s="14" t="s">
        <v>89</v>
      </c>
      <c r="G382" s="14" t="s">
        <v>89</v>
      </c>
    </row>
    <row r="383" spans="1:7" s="5" customFormat="1" ht="11.25" x14ac:dyDescent="0.2">
      <c r="A383" s="20" t="s">
        <v>41</v>
      </c>
      <c r="C383" s="20" t="s">
        <v>6</v>
      </c>
      <c r="D383" s="18" t="s">
        <v>89</v>
      </c>
      <c r="E383" s="18" t="s">
        <v>89</v>
      </c>
      <c r="F383" s="18" t="s">
        <v>89</v>
      </c>
      <c r="G383" s="18" t="s">
        <v>89</v>
      </c>
    </row>
    <row r="384" spans="1:7" s="5" customFormat="1" ht="11.25" x14ac:dyDescent="0.2">
      <c r="A384" s="16" t="s">
        <v>40</v>
      </c>
      <c r="B384" s="17"/>
      <c r="C384" s="16" t="s">
        <v>6</v>
      </c>
      <c r="D384" s="51">
        <v>764</v>
      </c>
      <c r="E384" s="51">
        <v>2315</v>
      </c>
      <c r="F384" s="51">
        <v>24780</v>
      </c>
      <c r="G384" s="14">
        <f>(E384/F384)*100</f>
        <v>9.3422114608555287</v>
      </c>
    </row>
    <row r="385" spans="1:7" s="5" customFormat="1" ht="11.25" x14ac:dyDescent="0.2">
      <c r="A385" s="20" t="s">
        <v>39</v>
      </c>
      <c r="C385" s="20" t="s">
        <v>6</v>
      </c>
      <c r="D385" s="52">
        <v>172</v>
      </c>
      <c r="E385" s="52">
        <v>1894</v>
      </c>
      <c r="F385" s="52">
        <v>25274</v>
      </c>
      <c r="G385" s="18">
        <f>(E385/F385)*100</f>
        <v>7.4938672153200923</v>
      </c>
    </row>
    <row r="386" spans="1:7" s="5" customFormat="1" ht="11.25" x14ac:dyDescent="0.2">
      <c r="A386" s="16" t="s">
        <v>37</v>
      </c>
      <c r="B386" s="17"/>
      <c r="C386" s="16" t="s">
        <v>6</v>
      </c>
      <c r="D386" s="14" t="s">
        <v>89</v>
      </c>
      <c r="E386" s="14" t="s">
        <v>89</v>
      </c>
      <c r="F386" s="14" t="s">
        <v>89</v>
      </c>
      <c r="G386" s="14" t="s">
        <v>89</v>
      </c>
    </row>
    <row r="387" spans="1:7" s="5" customFormat="1" ht="11.25" x14ac:dyDescent="0.2">
      <c r="A387" s="20" t="s">
        <v>36</v>
      </c>
      <c r="C387" s="20" t="s">
        <v>6</v>
      </c>
      <c r="D387" s="52">
        <v>759</v>
      </c>
      <c r="E387" s="52">
        <v>4216</v>
      </c>
      <c r="F387" s="52">
        <v>51092</v>
      </c>
      <c r="G387" s="18">
        <f>(E387/F387)*100</f>
        <v>8.2517811007594144</v>
      </c>
    </row>
    <row r="388" spans="1:7" s="5" customFormat="1" ht="11.25" x14ac:dyDescent="0.2">
      <c r="A388" s="16" t="s">
        <v>35</v>
      </c>
      <c r="B388" s="17"/>
      <c r="C388" s="16" t="s">
        <v>6</v>
      </c>
      <c r="D388" s="51">
        <v>1997</v>
      </c>
      <c r="E388" s="51">
        <v>16738.7</v>
      </c>
      <c r="F388" s="51">
        <v>181548</v>
      </c>
      <c r="G388" s="14">
        <f>(E388/F388)*100</f>
        <v>9.219985899045982</v>
      </c>
    </row>
    <row r="389" spans="1:7" s="5" customFormat="1" ht="11.25" x14ac:dyDescent="0.2">
      <c r="A389" s="20" t="s">
        <v>79</v>
      </c>
      <c r="C389" s="20" t="s">
        <v>6</v>
      </c>
      <c r="D389" s="18" t="s">
        <v>89</v>
      </c>
      <c r="E389" s="18" t="s">
        <v>89</v>
      </c>
      <c r="F389" s="18" t="s">
        <v>89</v>
      </c>
      <c r="G389" s="18" t="s">
        <v>89</v>
      </c>
    </row>
    <row r="390" spans="1:7" s="5" customFormat="1" ht="11.25" x14ac:dyDescent="0.2">
      <c r="A390" s="16" t="s">
        <v>34</v>
      </c>
      <c r="B390" s="17"/>
      <c r="C390" s="16" t="s">
        <v>6</v>
      </c>
      <c r="D390" s="51">
        <v>2410</v>
      </c>
      <c r="E390" s="51">
        <v>18331.8</v>
      </c>
      <c r="F390" s="51">
        <v>213830</v>
      </c>
      <c r="G390" s="14">
        <f>(E390/F390)*100</f>
        <v>8.5730720665949587</v>
      </c>
    </row>
    <row r="391" spans="1:7" s="5" customFormat="1" ht="11.25" x14ac:dyDescent="0.2">
      <c r="A391" s="20" t="s">
        <v>33</v>
      </c>
      <c r="C391" s="20" t="s">
        <v>6</v>
      </c>
      <c r="D391" s="18" t="s">
        <v>89</v>
      </c>
      <c r="E391" s="18" t="s">
        <v>89</v>
      </c>
      <c r="F391" s="18" t="s">
        <v>89</v>
      </c>
      <c r="G391" s="18" t="s">
        <v>89</v>
      </c>
    </row>
    <row r="392" spans="1:7" s="5" customFormat="1" ht="11.25" x14ac:dyDescent="0.2">
      <c r="A392" s="16" t="s">
        <v>32</v>
      </c>
      <c r="B392" s="17"/>
      <c r="C392" s="16" t="s">
        <v>6</v>
      </c>
      <c r="D392" s="14" t="s">
        <v>89</v>
      </c>
      <c r="E392" s="14" t="s">
        <v>89</v>
      </c>
      <c r="F392" s="14" t="s">
        <v>89</v>
      </c>
      <c r="G392" s="14" t="s">
        <v>89</v>
      </c>
    </row>
    <row r="393" spans="1:7" s="5" customFormat="1" ht="11.25" x14ac:dyDescent="0.2">
      <c r="A393" s="20" t="s">
        <v>31</v>
      </c>
      <c r="C393" s="20" t="s">
        <v>6</v>
      </c>
      <c r="D393" s="18" t="s">
        <v>89</v>
      </c>
      <c r="E393" s="18" t="s">
        <v>89</v>
      </c>
      <c r="F393" s="18" t="s">
        <v>89</v>
      </c>
      <c r="G393" s="18" t="s">
        <v>89</v>
      </c>
    </row>
    <row r="394" spans="1:7" s="5" customFormat="1" ht="11.25" x14ac:dyDescent="0.2">
      <c r="A394" s="16" t="s">
        <v>30</v>
      </c>
      <c r="B394" s="17"/>
      <c r="C394" s="16" t="s">
        <v>4</v>
      </c>
      <c r="D394" s="51">
        <v>3611</v>
      </c>
      <c r="E394" s="51">
        <v>27608.9</v>
      </c>
      <c r="F394" s="51">
        <v>350732</v>
      </c>
      <c r="G394" s="14">
        <f>(E394/F394)*100</f>
        <v>7.8717938482944243</v>
      </c>
    </row>
    <row r="395" spans="1:7" s="5" customFormat="1" ht="11.25" x14ac:dyDescent="0.2">
      <c r="A395" s="20" t="s">
        <v>71</v>
      </c>
      <c r="C395" s="20" t="s">
        <v>6</v>
      </c>
      <c r="D395" s="18" t="s">
        <v>89</v>
      </c>
      <c r="E395" s="18" t="s">
        <v>89</v>
      </c>
      <c r="F395" s="18" t="s">
        <v>89</v>
      </c>
      <c r="G395" s="18" t="s">
        <v>89</v>
      </c>
    </row>
    <row r="396" spans="1:7" s="5" customFormat="1" ht="11.25" x14ac:dyDescent="0.2">
      <c r="A396" s="16" t="s">
        <v>28</v>
      </c>
      <c r="B396" s="17"/>
      <c r="C396" s="16" t="s">
        <v>6</v>
      </c>
      <c r="D396" s="14" t="s">
        <v>89</v>
      </c>
      <c r="E396" s="14" t="s">
        <v>89</v>
      </c>
      <c r="F396" s="14" t="s">
        <v>89</v>
      </c>
      <c r="G396" s="14" t="s">
        <v>89</v>
      </c>
    </row>
    <row r="397" spans="1:7" s="5" customFormat="1" ht="11.25" x14ac:dyDescent="0.2">
      <c r="A397" s="20" t="s">
        <v>27</v>
      </c>
      <c r="C397" s="20" t="s">
        <v>4</v>
      </c>
      <c r="D397" s="52">
        <v>125</v>
      </c>
      <c r="E397" s="52">
        <v>171.3</v>
      </c>
      <c r="F397" s="52">
        <v>2044</v>
      </c>
      <c r="G397" s="18">
        <f>(E397/F397)*100</f>
        <v>8.3806262230919781</v>
      </c>
    </row>
    <row r="398" spans="1:7" s="5" customFormat="1" ht="11.25" x14ac:dyDescent="0.2">
      <c r="A398" s="16" t="s">
        <v>26</v>
      </c>
      <c r="B398" s="17"/>
      <c r="C398" s="16" t="s">
        <v>6</v>
      </c>
      <c r="D398" s="51">
        <v>3184</v>
      </c>
      <c r="E398" s="51">
        <v>20747</v>
      </c>
      <c r="F398" s="51">
        <v>251222</v>
      </c>
      <c r="G398" s="14">
        <f>(E398/F398)*100</f>
        <v>8.2584327805685813</v>
      </c>
    </row>
    <row r="399" spans="1:7" s="5" customFormat="1" ht="11.25" x14ac:dyDescent="0.2">
      <c r="A399" s="20" t="s">
        <v>25</v>
      </c>
      <c r="C399" s="20" t="s">
        <v>24</v>
      </c>
      <c r="D399" s="52">
        <v>230</v>
      </c>
      <c r="E399" s="52">
        <v>1692</v>
      </c>
      <c r="F399" s="52">
        <v>14040</v>
      </c>
      <c r="G399" s="18">
        <f>(E399/F399)*100</f>
        <v>12.051282051282051</v>
      </c>
    </row>
    <row r="400" spans="1:7" s="5" customFormat="1" ht="11.25" x14ac:dyDescent="0.2">
      <c r="A400" s="16" t="s">
        <v>23</v>
      </c>
      <c r="B400" s="17"/>
      <c r="C400" s="16" t="s">
        <v>6</v>
      </c>
      <c r="D400" s="14" t="s">
        <v>89</v>
      </c>
      <c r="E400" s="14" t="s">
        <v>89</v>
      </c>
      <c r="F400" s="14" t="s">
        <v>89</v>
      </c>
      <c r="G400" s="14" t="s">
        <v>89</v>
      </c>
    </row>
    <row r="401" spans="1:7" s="5" customFormat="1" ht="11.25" x14ac:dyDescent="0.2">
      <c r="A401" s="20" t="s">
        <v>22</v>
      </c>
      <c r="C401" s="20" t="s">
        <v>6</v>
      </c>
      <c r="D401" s="18" t="s">
        <v>89</v>
      </c>
      <c r="E401" s="18" t="s">
        <v>89</v>
      </c>
      <c r="F401" s="18" t="s">
        <v>89</v>
      </c>
      <c r="G401" s="18" t="s">
        <v>89</v>
      </c>
    </row>
    <row r="402" spans="1:7" s="5" customFormat="1" ht="11.25" x14ac:dyDescent="0.2">
      <c r="A402" s="16" t="s">
        <v>21</v>
      </c>
      <c r="B402" s="17"/>
      <c r="C402" s="56" t="s">
        <v>6</v>
      </c>
      <c r="D402" s="14" t="s">
        <v>89</v>
      </c>
      <c r="E402" s="14" t="s">
        <v>89</v>
      </c>
      <c r="F402" s="14" t="s">
        <v>89</v>
      </c>
      <c r="G402" s="14" t="s">
        <v>89</v>
      </c>
    </row>
    <row r="403" spans="1:7" s="5" customFormat="1" ht="11.25" x14ac:dyDescent="0.2">
      <c r="A403" s="20" t="s">
        <v>20</v>
      </c>
      <c r="C403" s="20" t="s">
        <v>6</v>
      </c>
      <c r="D403" s="52">
        <v>485</v>
      </c>
      <c r="E403" s="52">
        <v>4185</v>
      </c>
      <c r="F403" s="52">
        <v>42752</v>
      </c>
      <c r="G403" s="18">
        <f>(E403/F403)*100</f>
        <v>9.7890157185628741</v>
      </c>
    </row>
    <row r="404" spans="1:7" s="5" customFormat="1" ht="11.25" x14ac:dyDescent="0.2">
      <c r="A404" s="16" t="s">
        <v>19</v>
      </c>
      <c r="B404" s="17"/>
      <c r="C404" s="16" t="s">
        <v>6</v>
      </c>
      <c r="D404" s="14" t="s">
        <v>89</v>
      </c>
      <c r="E404" s="14" t="s">
        <v>89</v>
      </c>
      <c r="F404" s="14" t="s">
        <v>89</v>
      </c>
      <c r="G404" s="14" t="s">
        <v>89</v>
      </c>
    </row>
    <row r="405" spans="1:7" s="5" customFormat="1" ht="11.25" x14ac:dyDescent="0.2">
      <c r="A405" s="20" t="s">
        <v>18</v>
      </c>
      <c r="C405" s="20" t="s">
        <v>6</v>
      </c>
      <c r="D405" s="52">
        <v>4243</v>
      </c>
      <c r="E405" s="52">
        <v>35705</v>
      </c>
      <c r="F405" s="52">
        <v>400395</v>
      </c>
      <c r="G405" s="18">
        <f>(E405/F405)*100</f>
        <v>8.917444024026274</v>
      </c>
    </row>
    <row r="406" spans="1:7" s="5" customFormat="1" ht="11.25" x14ac:dyDescent="0.2">
      <c r="A406" s="16" t="s">
        <v>17</v>
      </c>
      <c r="B406" s="17"/>
      <c r="C406" s="16" t="s">
        <v>4</v>
      </c>
      <c r="D406" s="51">
        <v>58</v>
      </c>
      <c r="E406" s="51">
        <v>169</v>
      </c>
      <c r="F406" s="51">
        <v>2559</v>
      </c>
      <c r="G406" s="14">
        <f>(E406/F406)*100</f>
        <v>6.6041422430636976</v>
      </c>
    </row>
    <row r="407" spans="1:7" s="5" customFormat="1" ht="11.25" x14ac:dyDescent="0.2">
      <c r="A407" s="20" t="s">
        <v>15</v>
      </c>
      <c r="C407" s="20" t="s">
        <v>6</v>
      </c>
      <c r="D407" s="18" t="s">
        <v>89</v>
      </c>
      <c r="E407" s="18" t="s">
        <v>89</v>
      </c>
      <c r="F407" s="18" t="s">
        <v>89</v>
      </c>
      <c r="G407" s="18" t="s">
        <v>89</v>
      </c>
    </row>
    <row r="408" spans="1:7" s="5" customFormat="1" ht="11.25" x14ac:dyDescent="0.2">
      <c r="A408" s="16" t="s">
        <v>14</v>
      </c>
      <c r="B408" s="17"/>
      <c r="C408" s="16" t="s">
        <v>6</v>
      </c>
      <c r="D408" s="14" t="s">
        <v>89</v>
      </c>
      <c r="E408" s="14" t="s">
        <v>89</v>
      </c>
      <c r="F408" s="14" t="s">
        <v>89</v>
      </c>
      <c r="G408" s="14" t="s">
        <v>89</v>
      </c>
    </row>
    <row r="409" spans="1:7" s="5" customFormat="1" ht="11.25" x14ac:dyDescent="0.2">
      <c r="A409" s="20" t="s">
        <v>13</v>
      </c>
      <c r="C409" s="20" t="s">
        <v>6</v>
      </c>
      <c r="D409" s="52">
        <v>1358</v>
      </c>
      <c r="E409" s="52">
        <v>8005</v>
      </c>
      <c r="F409" s="52">
        <v>83832</v>
      </c>
      <c r="G409" s="18">
        <f>(E409/F409)*100</f>
        <v>9.5488596240099248</v>
      </c>
    </row>
    <row r="410" spans="1:7" s="5" customFormat="1" ht="11.25" x14ac:dyDescent="0.2">
      <c r="A410" s="16" t="s">
        <v>12</v>
      </c>
      <c r="B410" s="17"/>
      <c r="C410" s="16" t="s">
        <v>6</v>
      </c>
      <c r="D410" s="14" t="s">
        <v>89</v>
      </c>
      <c r="E410" s="14" t="s">
        <v>89</v>
      </c>
      <c r="F410" s="14" t="s">
        <v>89</v>
      </c>
      <c r="G410" s="14" t="s">
        <v>89</v>
      </c>
    </row>
    <row r="411" spans="1:7" s="5" customFormat="1" ht="11.25" x14ac:dyDescent="0.2">
      <c r="A411" s="20" t="s">
        <v>11</v>
      </c>
      <c r="C411" s="20" t="s">
        <v>6</v>
      </c>
      <c r="D411" s="52">
        <v>1093</v>
      </c>
      <c r="E411" s="52">
        <v>10081.9</v>
      </c>
      <c r="F411" s="52">
        <v>98387</v>
      </c>
      <c r="G411" s="18">
        <f>(E411/F411)*100</f>
        <v>10.247187128380782</v>
      </c>
    </row>
    <row r="412" spans="1:7" s="5" customFormat="1" ht="11.25" x14ac:dyDescent="0.2">
      <c r="A412" s="16" t="s">
        <v>10</v>
      </c>
      <c r="B412" s="17"/>
      <c r="C412" s="16" t="s">
        <v>6</v>
      </c>
      <c r="D412" s="51">
        <v>4984</v>
      </c>
      <c r="E412" s="51">
        <v>31988</v>
      </c>
      <c r="F412" s="51">
        <v>348311</v>
      </c>
      <c r="G412" s="14">
        <f>(E412/F412)*100</f>
        <v>9.1837467091191485</v>
      </c>
    </row>
    <row r="413" spans="1:7" s="5" customFormat="1" ht="11.25" x14ac:dyDescent="0.2">
      <c r="A413" s="20" t="s">
        <v>9</v>
      </c>
      <c r="C413" s="20" t="s">
        <v>8</v>
      </c>
      <c r="D413" s="52">
        <v>462</v>
      </c>
      <c r="E413" s="52">
        <v>1197.7</v>
      </c>
      <c r="F413" s="52">
        <v>11149</v>
      </c>
      <c r="G413" s="18">
        <f>(E413/F413)*100</f>
        <v>10.742667503812003</v>
      </c>
    </row>
    <row r="414" spans="1:7" s="5" customFormat="1" ht="11.25" x14ac:dyDescent="0.2">
      <c r="A414" s="16" t="s">
        <v>7</v>
      </c>
      <c r="B414" s="17"/>
      <c r="C414" s="16" t="s">
        <v>6</v>
      </c>
      <c r="D414" s="51">
        <v>458</v>
      </c>
      <c r="E414" s="51">
        <v>4781</v>
      </c>
      <c r="F414" s="51">
        <v>46130</v>
      </c>
      <c r="G414" s="14">
        <f>(E414/F414)*100</f>
        <v>10.364188163884673</v>
      </c>
    </row>
    <row r="415" spans="1:7" s="5" customFormat="1" ht="11.25" x14ac:dyDescent="0.2">
      <c r="A415" s="20" t="s">
        <v>5</v>
      </c>
      <c r="C415" s="20" t="s">
        <v>4</v>
      </c>
      <c r="D415" s="52">
        <v>206</v>
      </c>
      <c r="E415" s="52">
        <v>1133</v>
      </c>
      <c r="F415" s="52">
        <v>12863</v>
      </c>
      <c r="G415" s="18">
        <f>(E415/F415)*100</f>
        <v>8.8082095934074491</v>
      </c>
    </row>
    <row r="416" spans="1:7" s="5" customFormat="1" ht="11.25" customHeight="1" thickBot="1" x14ac:dyDescent="0.25">
      <c r="A416" s="16" t="s">
        <v>76</v>
      </c>
      <c r="B416" s="17"/>
      <c r="C416" s="16" t="s">
        <v>75</v>
      </c>
      <c r="D416" s="51">
        <v>8</v>
      </c>
      <c r="E416" s="51">
        <v>1513.3</v>
      </c>
      <c r="F416" s="51">
        <v>54041</v>
      </c>
      <c r="G416" s="60">
        <f>(E416/F416)*100</f>
        <v>2.8002812679262039</v>
      </c>
    </row>
    <row r="417" spans="1:7" ht="11.25" customHeight="1" thickBot="1" x14ac:dyDescent="0.25">
      <c r="A417" s="50" t="s">
        <v>3</v>
      </c>
      <c r="B417" s="49" t="s">
        <v>2</v>
      </c>
      <c r="C417" s="48"/>
      <c r="D417" s="47">
        <f>SUM(D361,D364,D368:D416,D366)</f>
        <v>127113</v>
      </c>
      <c r="E417" s="47">
        <f>SUM(E361,E364,E368:E416,E366)</f>
        <v>1014846.6000000001</v>
      </c>
      <c r="F417" s="47">
        <f>SUM(F361,F364,F368:F416,F366)</f>
        <v>11739121</v>
      </c>
      <c r="G417" s="46">
        <f>(E417/F417)*100</f>
        <v>8.6449965035712637</v>
      </c>
    </row>
    <row r="418" spans="1:7" s="5" customFormat="1" ht="7.5" customHeight="1" x14ac:dyDescent="0.2">
      <c r="A418" s="1"/>
      <c r="B418" s="1"/>
      <c r="C418" s="1"/>
      <c r="D418" s="1"/>
      <c r="E418" s="1"/>
      <c r="F418" s="1"/>
      <c r="G418" s="1"/>
    </row>
    <row r="419" spans="1:7" ht="11.25" customHeight="1" x14ac:dyDescent="0.2">
      <c r="A419" s="58" t="s">
        <v>88</v>
      </c>
      <c r="B419" s="5"/>
      <c r="C419" s="58"/>
      <c r="D419" s="3"/>
      <c r="E419" s="57"/>
      <c r="F419" s="3"/>
      <c r="G419" s="2"/>
    </row>
    <row r="420" spans="1:7" s="5" customFormat="1" ht="7.5" customHeight="1" x14ac:dyDescent="0.2">
      <c r="A420" s="1"/>
      <c r="B420" s="1"/>
      <c r="C420" s="1"/>
      <c r="D420" s="1"/>
      <c r="E420" s="1"/>
      <c r="F420" s="1"/>
      <c r="G420" s="1"/>
    </row>
    <row r="421" spans="1:7" ht="11.25" customHeight="1" x14ac:dyDescent="0.2">
      <c r="A421" s="5" t="s">
        <v>1</v>
      </c>
      <c r="B421" s="4" t="s">
        <v>0</v>
      </c>
      <c r="C421" s="4"/>
      <c r="D421" s="3"/>
      <c r="E421" s="3"/>
      <c r="F421" s="3"/>
      <c r="G421" s="2"/>
    </row>
    <row r="425" spans="1:7" ht="29.25" customHeight="1" x14ac:dyDescent="0.2">
      <c r="A425" s="45" t="s">
        <v>70</v>
      </c>
      <c r="B425" s="44" t="s">
        <v>96</v>
      </c>
      <c r="C425" s="43"/>
      <c r="D425" s="43"/>
      <c r="E425" s="43"/>
      <c r="F425" s="43"/>
      <c r="G425" s="43"/>
    </row>
    <row r="426" spans="1:7" ht="7.5" customHeight="1" thickBot="1" x14ac:dyDescent="0.25">
      <c r="A426" s="42"/>
      <c r="B426" s="42"/>
      <c r="C426" s="42"/>
      <c r="D426" s="41"/>
      <c r="E426" s="40"/>
      <c r="F426" s="40"/>
      <c r="G426" s="39"/>
    </row>
    <row r="427" spans="1:7" s="38" customFormat="1" ht="26.25" thickBot="1" x14ac:dyDescent="0.25">
      <c r="A427" s="36" t="s">
        <v>68</v>
      </c>
      <c r="B427" s="37"/>
      <c r="C427" s="36" t="s">
        <v>67</v>
      </c>
      <c r="D427" s="35" t="s">
        <v>66</v>
      </c>
      <c r="E427" s="35" t="s">
        <v>65</v>
      </c>
      <c r="F427" s="34" t="s">
        <v>64</v>
      </c>
      <c r="G427" s="33" t="s">
        <v>63</v>
      </c>
    </row>
    <row r="428" spans="1:7" s="38" customFormat="1" ht="27.75" thickBot="1" x14ac:dyDescent="0.25">
      <c r="A428" s="32"/>
      <c r="B428" s="32"/>
      <c r="C428" s="32"/>
      <c r="D428" s="31"/>
      <c r="E428" s="30" t="s">
        <v>62</v>
      </c>
      <c r="F428" s="30" t="s">
        <v>61</v>
      </c>
      <c r="G428" s="29" t="s">
        <v>60</v>
      </c>
    </row>
    <row r="429" spans="1:7" s="5" customFormat="1" ht="11.25" customHeight="1" x14ac:dyDescent="0.2">
      <c r="A429" s="28" t="s">
        <v>59</v>
      </c>
      <c r="C429" s="20" t="s">
        <v>58</v>
      </c>
      <c r="D429" s="52">
        <v>86916</v>
      </c>
      <c r="E429" s="52">
        <v>765822.8</v>
      </c>
      <c r="F429" s="52">
        <v>8691493</v>
      </c>
      <c r="G429" s="18">
        <f>(E429/F429)*100</f>
        <v>8.8111766298379361</v>
      </c>
    </row>
    <row r="430" spans="1:7" s="5" customFormat="1" ht="11.25" x14ac:dyDescent="0.2">
      <c r="A430" s="24" t="s">
        <v>57</v>
      </c>
      <c r="B430" s="17"/>
      <c r="C430" s="17"/>
      <c r="D430" s="23">
        <f>D485-D429</f>
        <v>37624</v>
      </c>
      <c r="E430" s="23">
        <f>E485-E429</f>
        <v>246670.19999999995</v>
      </c>
      <c r="F430" s="23">
        <f>F485-F429</f>
        <v>2873819</v>
      </c>
      <c r="G430" s="14">
        <f>(E430/F430)*100</f>
        <v>8.5833589380542037</v>
      </c>
    </row>
    <row r="431" spans="1:7" s="5" customFormat="1" ht="7.5" customHeight="1" x14ac:dyDescent="0.2">
      <c r="D431" s="22"/>
      <c r="E431" s="22"/>
      <c r="F431" s="22"/>
      <c r="G431" s="22"/>
    </row>
    <row r="432" spans="1:7" s="5" customFormat="1" ht="11.25" x14ac:dyDescent="0.2">
      <c r="A432" s="24" t="s">
        <v>90</v>
      </c>
      <c r="B432" s="17"/>
      <c r="C432" s="17"/>
      <c r="D432" s="59">
        <v>3103</v>
      </c>
      <c r="E432" s="59">
        <v>18985.099999999999</v>
      </c>
      <c r="F432" s="59">
        <v>202644</v>
      </c>
      <c r="G432" s="14">
        <f>(E432/F432)*100</f>
        <v>9.3686958409822143</v>
      </c>
    </row>
    <row r="433" spans="1:7" s="5" customFormat="1" ht="7.5" customHeight="1" x14ac:dyDescent="0.2">
      <c r="A433" s="61"/>
      <c r="D433" s="57"/>
      <c r="E433" s="57"/>
      <c r="F433" s="57"/>
      <c r="G433" s="18"/>
    </row>
    <row r="434" spans="1:7" s="5" customFormat="1" ht="11.25" x14ac:dyDescent="0.2">
      <c r="A434" s="24" t="s">
        <v>94</v>
      </c>
      <c r="B434" s="17"/>
      <c r="C434" s="17" t="s">
        <v>58</v>
      </c>
      <c r="D434" s="59">
        <v>2</v>
      </c>
      <c r="E434" s="59">
        <v>99.6</v>
      </c>
      <c r="F434" s="59">
        <v>1614</v>
      </c>
      <c r="G434" s="14">
        <f>(E434/F434)*100</f>
        <v>6.1710037174721188</v>
      </c>
    </row>
    <row r="435" spans="1:7" s="5" customFormat="1" ht="7.5" customHeight="1" x14ac:dyDescent="0.2">
      <c r="D435" s="22"/>
      <c r="E435" s="22"/>
      <c r="F435" s="22"/>
      <c r="G435" s="22"/>
    </row>
    <row r="436" spans="1:7" s="5" customFormat="1" ht="11.25" x14ac:dyDescent="0.2">
      <c r="A436" s="16" t="s">
        <v>56</v>
      </c>
      <c r="B436" s="17"/>
      <c r="C436" s="16" t="s">
        <v>6</v>
      </c>
      <c r="D436" s="14" t="s">
        <v>89</v>
      </c>
      <c r="E436" s="14" t="s">
        <v>89</v>
      </c>
      <c r="F436" s="14" t="s">
        <v>89</v>
      </c>
      <c r="G436" s="14" t="s">
        <v>89</v>
      </c>
    </row>
    <row r="437" spans="1:7" s="5" customFormat="1" ht="11.25" x14ac:dyDescent="0.2">
      <c r="A437" s="20" t="s">
        <v>55</v>
      </c>
      <c r="C437" s="20" t="s">
        <v>6</v>
      </c>
      <c r="D437" s="18" t="s">
        <v>89</v>
      </c>
      <c r="E437" s="18" t="s">
        <v>89</v>
      </c>
      <c r="F437" s="18" t="s">
        <v>89</v>
      </c>
      <c r="G437" s="18" t="s">
        <v>89</v>
      </c>
    </row>
    <row r="438" spans="1:7" s="5" customFormat="1" ht="11.25" x14ac:dyDescent="0.2">
      <c r="A438" s="16" t="s">
        <v>54</v>
      </c>
      <c r="B438" s="17"/>
      <c r="C438" s="16" t="s">
        <v>6</v>
      </c>
      <c r="D438" s="51">
        <v>1381</v>
      </c>
      <c r="E438" s="51">
        <v>8650</v>
      </c>
      <c r="F438" s="51">
        <v>94780</v>
      </c>
      <c r="G438" s="14">
        <f>(E438/F438)*100</f>
        <v>9.1263979742561716</v>
      </c>
    </row>
    <row r="439" spans="1:7" s="5" customFormat="1" ht="11.25" x14ac:dyDescent="0.2">
      <c r="A439" s="20" t="s">
        <v>53</v>
      </c>
      <c r="C439" s="20" t="s">
        <v>4</v>
      </c>
      <c r="D439" s="52">
        <v>233</v>
      </c>
      <c r="E439" s="52">
        <v>518.29999999999995</v>
      </c>
      <c r="F439" s="52">
        <v>4892</v>
      </c>
      <c r="G439" s="18">
        <f>(E439/F439)*100</f>
        <v>10.594848732624692</v>
      </c>
    </row>
    <row r="440" spans="1:7" s="5" customFormat="1" ht="11.25" x14ac:dyDescent="0.2">
      <c r="A440" s="16" t="s">
        <v>52</v>
      </c>
      <c r="B440" s="17"/>
      <c r="C440" s="16" t="s">
        <v>6</v>
      </c>
      <c r="D440" s="51">
        <v>978</v>
      </c>
      <c r="E440" s="51">
        <v>5164</v>
      </c>
      <c r="F440" s="51">
        <v>53696</v>
      </c>
      <c r="G440" s="14">
        <f>(E440/F440)*100</f>
        <v>9.6171036948748512</v>
      </c>
    </row>
    <row r="441" spans="1:7" s="5" customFormat="1" ht="11.25" x14ac:dyDescent="0.2">
      <c r="A441" s="20" t="s">
        <v>51</v>
      </c>
      <c r="C441" s="20" t="s">
        <v>4</v>
      </c>
      <c r="D441" s="52">
        <v>1978</v>
      </c>
      <c r="E441" s="52">
        <v>9361.2000000000007</v>
      </c>
      <c r="F441" s="52">
        <v>159392</v>
      </c>
      <c r="G441" s="18">
        <f>(E441/F441)*100</f>
        <v>5.8730676570969687</v>
      </c>
    </row>
    <row r="442" spans="1:7" s="5" customFormat="1" ht="11.25" x14ac:dyDescent="0.2">
      <c r="A442" s="16" t="s">
        <v>50</v>
      </c>
      <c r="B442" s="17"/>
      <c r="C442" s="16" t="s">
        <v>4</v>
      </c>
      <c r="D442" s="51">
        <v>345</v>
      </c>
      <c r="E442" s="51">
        <v>1249.9000000000001</v>
      </c>
      <c r="F442" s="51">
        <v>10318</v>
      </c>
      <c r="G442" s="14">
        <f>(E442/F442)*100</f>
        <v>12.113781740647413</v>
      </c>
    </row>
    <row r="443" spans="1:7" s="5" customFormat="1" ht="11.25" x14ac:dyDescent="0.2">
      <c r="A443" s="20" t="s">
        <v>49</v>
      </c>
      <c r="C443" s="20" t="s">
        <v>6</v>
      </c>
      <c r="D443" s="18" t="s">
        <v>89</v>
      </c>
      <c r="E443" s="18" t="s">
        <v>89</v>
      </c>
      <c r="F443" s="18" t="s">
        <v>89</v>
      </c>
      <c r="G443" s="18" t="s">
        <v>89</v>
      </c>
    </row>
    <row r="444" spans="1:7" s="5" customFormat="1" ht="11.25" x14ac:dyDescent="0.2">
      <c r="A444" s="16" t="s">
        <v>48</v>
      </c>
      <c r="B444" s="17"/>
      <c r="C444" s="16" t="s">
        <v>6</v>
      </c>
      <c r="D444" s="14" t="s">
        <v>89</v>
      </c>
      <c r="E444" s="14" t="s">
        <v>89</v>
      </c>
      <c r="F444" s="14" t="s">
        <v>89</v>
      </c>
      <c r="G444" s="14" t="s">
        <v>89</v>
      </c>
    </row>
    <row r="445" spans="1:7" s="5" customFormat="1" ht="11.25" x14ac:dyDescent="0.2">
      <c r="A445" s="20" t="s">
        <v>47</v>
      </c>
      <c r="C445" s="20" t="s">
        <v>6</v>
      </c>
      <c r="D445" s="18" t="s">
        <v>89</v>
      </c>
      <c r="E445" s="18" t="s">
        <v>89</v>
      </c>
      <c r="F445" s="18" t="s">
        <v>89</v>
      </c>
      <c r="G445" s="18" t="s">
        <v>89</v>
      </c>
    </row>
    <row r="446" spans="1:7" s="5" customFormat="1" ht="11.25" x14ac:dyDescent="0.2">
      <c r="A446" s="16" t="s">
        <v>46</v>
      </c>
      <c r="B446" s="17"/>
      <c r="C446" s="16" t="s">
        <v>6</v>
      </c>
      <c r="D446" s="14" t="s">
        <v>89</v>
      </c>
      <c r="E446" s="14" t="s">
        <v>89</v>
      </c>
      <c r="F446" s="14" t="s">
        <v>89</v>
      </c>
      <c r="G446" s="14" t="s">
        <v>89</v>
      </c>
    </row>
    <row r="447" spans="1:7" s="5" customFormat="1" ht="11.25" x14ac:dyDescent="0.2">
      <c r="A447" s="20" t="s">
        <v>45</v>
      </c>
      <c r="C447" s="20" t="s">
        <v>4</v>
      </c>
      <c r="D447" s="18" t="s">
        <v>89</v>
      </c>
      <c r="E447" s="18" t="s">
        <v>89</v>
      </c>
      <c r="F447" s="18" t="s">
        <v>89</v>
      </c>
      <c r="G447" s="18" t="s">
        <v>89</v>
      </c>
    </row>
    <row r="448" spans="1:7" s="5" customFormat="1" ht="11.25" x14ac:dyDescent="0.2">
      <c r="A448" s="16" t="s">
        <v>44</v>
      </c>
      <c r="B448" s="17"/>
      <c r="C448" s="16" t="s">
        <v>4</v>
      </c>
      <c r="D448" s="51">
        <v>1893</v>
      </c>
      <c r="E448" s="51">
        <v>8671.6</v>
      </c>
      <c r="F448" s="51">
        <v>91672</v>
      </c>
      <c r="G448" s="14">
        <f>(E448/F448)*100</f>
        <v>9.4593769089798414</v>
      </c>
    </row>
    <row r="449" spans="1:7" s="5" customFormat="1" ht="11.25" x14ac:dyDescent="0.2">
      <c r="A449" s="20" t="s">
        <v>43</v>
      </c>
      <c r="C449" s="20" t="s">
        <v>6</v>
      </c>
      <c r="D449" s="52">
        <v>1325</v>
      </c>
      <c r="E449" s="52">
        <v>6960</v>
      </c>
      <c r="F449" s="52">
        <v>76588</v>
      </c>
      <c r="G449" s="18">
        <f>(E449/F449)*100</f>
        <v>9.0875855225361679</v>
      </c>
    </row>
    <row r="450" spans="1:7" s="5" customFormat="1" ht="11.25" x14ac:dyDescent="0.2">
      <c r="A450" s="16" t="s">
        <v>42</v>
      </c>
      <c r="B450" s="17"/>
      <c r="C450" s="16" t="s">
        <v>6</v>
      </c>
      <c r="D450" s="14" t="s">
        <v>89</v>
      </c>
      <c r="E450" s="14" t="s">
        <v>89</v>
      </c>
      <c r="F450" s="14" t="s">
        <v>89</v>
      </c>
      <c r="G450" s="14" t="s">
        <v>89</v>
      </c>
    </row>
    <row r="451" spans="1:7" s="5" customFormat="1" ht="11.25" x14ac:dyDescent="0.2">
      <c r="A451" s="20" t="s">
        <v>41</v>
      </c>
      <c r="C451" s="20" t="s">
        <v>6</v>
      </c>
      <c r="D451" s="18" t="s">
        <v>89</v>
      </c>
      <c r="E451" s="18" t="s">
        <v>89</v>
      </c>
      <c r="F451" s="18" t="s">
        <v>89</v>
      </c>
      <c r="G451" s="18" t="s">
        <v>89</v>
      </c>
    </row>
    <row r="452" spans="1:7" s="5" customFormat="1" ht="11.25" x14ac:dyDescent="0.2">
      <c r="A452" s="16" t="s">
        <v>40</v>
      </c>
      <c r="B452" s="17"/>
      <c r="C452" s="16" t="s">
        <v>6</v>
      </c>
      <c r="D452" s="51">
        <v>763</v>
      </c>
      <c r="E452" s="51">
        <v>2236</v>
      </c>
      <c r="F452" s="51">
        <v>25451</v>
      </c>
      <c r="G452" s="14">
        <f>(E452/F452)*100</f>
        <v>8.7855094102392837</v>
      </c>
    </row>
    <row r="453" spans="1:7" s="5" customFormat="1" ht="11.25" x14ac:dyDescent="0.2">
      <c r="A453" s="20" t="s">
        <v>39</v>
      </c>
      <c r="C453" s="20" t="s">
        <v>6</v>
      </c>
      <c r="D453" s="52">
        <v>171</v>
      </c>
      <c r="E453" s="52">
        <v>1914</v>
      </c>
      <c r="F453" s="52">
        <v>29981</v>
      </c>
      <c r="G453" s="18">
        <f>(E453/F453)*100</f>
        <v>6.3840432273773393</v>
      </c>
    </row>
    <row r="454" spans="1:7" s="5" customFormat="1" ht="11.25" x14ac:dyDescent="0.2">
      <c r="A454" s="16" t="s">
        <v>37</v>
      </c>
      <c r="B454" s="17"/>
      <c r="C454" s="16" t="s">
        <v>6</v>
      </c>
      <c r="D454" s="14" t="s">
        <v>89</v>
      </c>
      <c r="E454" s="14" t="s">
        <v>89</v>
      </c>
      <c r="F454" s="14" t="s">
        <v>89</v>
      </c>
      <c r="G454" s="14" t="s">
        <v>89</v>
      </c>
    </row>
    <row r="455" spans="1:7" s="5" customFormat="1" ht="11.25" x14ac:dyDescent="0.2">
      <c r="A455" s="20" t="s">
        <v>36</v>
      </c>
      <c r="C455" s="20" t="s">
        <v>6</v>
      </c>
      <c r="D455" s="52">
        <v>744</v>
      </c>
      <c r="E455" s="52">
        <v>4098</v>
      </c>
      <c r="F455" s="52">
        <v>50968</v>
      </c>
      <c r="G455" s="18">
        <f>(E455/F455)*100</f>
        <v>8.0403390362580449</v>
      </c>
    </row>
    <row r="456" spans="1:7" s="5" customFormat="1" ht="11.25" x14ac:dyDescent="0.2">
      <c r="A456" s="16" t="s">
        <v>35</v>
      </c>
      <c r="B456" s="17"/>
      <c r="C456" s="16" t="s">
        <v>6</v>
      </c>
      <c r="D456" s="51">
        <v>1885</v>
      </c>
      <c r="E456" s="51">
        <v>15392</v>
      </c>
      <c r="F456" s="51">
        <v>165934</v>
      </c>
      <c r="G456" s="14">
        <f>(E456/F456)*100</f>
        <v>9.2759771957525281</v>
      </c>
    </row>
    <row r="457" spans="1:7" s="5" customFormat="1" ht="11.25" x14ac:dyDescent="0.2">
      <c r="A457" s="20" t="s">
        <v>79</v>
      </c>
      <c r="C457" s="20" t="s">
        <v>6</v>
      </c>
      <c r="D457" s="18" t="s">
        <v>89</v>
      </c>
      <c r="E457" s="18" t="s">
        <v>89</v>
      </c>
      <c r="F457" s="18" t="s">
        <v>89</v>
      </c>
      <c r="G457" s="18" t="s">
        <v>89</v>
      </c>
    </row>
    <row r="458" spans="1:7" s="5" customFormat="1" ht="11.25" x14ac:dyDescent="0.2">
      <c r="A458" s="16" t="s">
        <v>34</v>
      </c>
      <c r="B458" s="17"/>
      <c r="C458" s="16" t="s">
        <v>6</v>
      </c>
      <c r="D458" s="51">
        <v>2392</v>
      </c>
      <c r="E458" s="51">
        <v>18285.5</v>
      </c>
      <c r="F458" s="51">
        <v>210054</v>
      </c>
      <c r="G458" s="14">
        <f>(E458/F458)*100</f>
        <v>8.7051424871699652</v>
      </c>
    </row>
    <row r="459" spans="1:7" s="5" customFormat="1" ht="11.25" x14ac:dyDescent="0.2">
      <c r="A459" s="20" t="s">
        <v>33</v>
      </c>
      <c r="C459" s="20" t="s">
        <v>6</v>
      </c>
      <c r="D459" s="18" t="s">
        <v>89</v>
      </c>
      <c r="E459" s="18" t="s">
        <v>89</v>
      </c>
      <c r="F459" s="18" t="s">
        <v>89</v>
      </c>
      <c r="G459" s="18" t="s">
        <v>89</v>
      </c>
    </row>
    <row r="460" spans="1:7" s="5" customFormat="1" ht="11.25" x14ac:dyDescent="0.2">
      <c r="A460" s="16" t="s">
        <v>32</v>
      </c>
      <c r="B460" s="17"/>
      <c r="C460" s="16" t="s">
        <v>6</v>
      </c>
      <c r="D460" s="14" t="s">
        <v>89</v>
      </c>
      <c r="E460" s="14" t="s">
        <v>89</v>
      </c>
      <c r="F460" s="14" t="s">
        <v>89</v>
      </c>
      <c r="G460" s="14" t="s">
        <v>89</v>
      </c>
    </row>
    <row r="461" spans="1:7" s="5" customFormat="1" ht="11.25" x14ac:dyDescent="0.2">
      <c r="A461" s="20" t="s">
        <v>31</v>
      </c>
      <c r="C461" s="20" t="s">
        <v>6</v>
      </c>
      <c r="D461" s="18" t="s">
        <v>89</v>
      </c>
      <c r="E461" s="18" t="s">
        <v>89</v>
      </c>
      <c r="F461" s="18" t="s">
        <v>89</v>
      </c>
      <c r="G461" s="18" t="s">
        <v>89</v>
      </c>
    </row>
    <row r="462" spans="1:7" s="5" customFormat="1" ht="11.25" x14ac:dyDescent="0.2">
      <c r="A462" s="16" t="s">
        <v>30</v>
      </c>
      <c r="B462" s="17"/>
      <c r="C462" s="16" t="s">
        <v>4</v>
      </c>
      <c r="D462" s="51">
        <v>3583</v>
      </c>
      <c r="E462" s="51">
        <v>27174.1</v>
      </c>
      <c r="F462" s="51">
        <v>347669</v>
      </c>
      <c r="G462" s="14">
        <f>(E462/F462)*100</f>
        <v>7.8160836887959526</v>
      </c>
    </row>
    <row r="463" spans="1:7" s="5" customFormat="1" ht="11.25" x14ac:dyDescent="0.2">
      <c r="A463" s="20" t="s">
        <v>71</v>
      </c>
      <c r="C463" s="20" t="s">
        <v>6</v>
      </c>
      <c r="D463" s="18" t="s">
        <v>89</v>
      </c>
      <c r="E463" s="18" t="s">
        <v>89</v>
      </c>
      <c r="F463" s="18" t="s">
        <v>89</v>
      </c>
      <c r="G463" s="18" t="s">
        <v>89</v>
      </c>
    </row>
    <row r="464" spans="1:7" s="5" customFormat="1" ht="11.25" x14ac:dyDescent="0.2">
      <c r="A464" s="16" t="s">
        <v>28</v>
      </c>
      <c r="B464" s="17"/>
      <c r="C464" s="16" t="s">
        <v>6</v>
      </c>
      <c r="D464" s="14" t="s">
        <v>89</v>
      </c>
      <c r="E464" s="14" t="s">
        <v>89</v>
      </c>
      <c r="F464" s="14" t="s">
        <v>89</v>
      </c>
      <c r="G464" s="14" t="s">
        <v>89</v>
      </c>
    </row>
    <row r="465" spans="1:7" s="5" customFormat="1" ht="11.25" x14ac:dyDescent="0.2">
      <c r="A465" s="20" t="s">
        <v>27</v>
      </c>
      <c r="C465" s="20" t="s">
        <v>4</v>
      </c>
      <c r="D465" s="52">
        <v>126</v>
      </c>
      <c r="E465" s="52">
        <v>188.9</v>
      </c>
      <c r="F465" s="52">
        <v>2293</v>
      </c>
      <c r="G465" s="18">
        <f>(E465/F465)*100</f>
        <v>8.2381160052333193</v>
      </c>
    </row>
    <row r="466" spans="1:7" s="5" customFormat="1" ht="11.25" x14ac:dyDescent="0.2">
      <c r="A466" s="16" t="s">
        <v>26</v>
      </c>
      <c r="B466" s="17"/>
      <c r="C466" s="16" t="s">
        <v>6</v>
      </c>
      <c r="D466" s="51">
        <v>3306</v>
      </c>
      <c r="E466" s="51">
        <v>21030.6</v>
      </c>
      <c r="F466" s="51">
        <v>254646</v>
      </c>
      <c r="G466" s="14">
        <f>(E466/F466)*100</f>
        <v>8.2587592186800496</v>
      </c>
    </row>
    <row r="467" spans="1:7" s="5" customFormat="1" ht="11.25" x14ac:dyDescent="0.2">
      <c r="A467" s="20" t="s">
        <v>25</v>
      </c>
      <c r="C467" s="20" t="s">
        <v>24</v>
      </c>
      <c r="D467" s="52">
        <v>118</v>
      </c>
      <c r="E467" s="52">
        <v>901</v>
      </c>
      <c r="F467" s="52">
        <v>7473</v>
      </c>
      <c r="G467" s="18">
        <f>(E467/F467)*100</f>
        <v>12.056737588652481</v>
      </c>
    </row>
    <row r="468" spans="1:7" s="5" customFormat="1" ht="11.25" x14ac:dyDescent="0.2">
      <c r="A468" s="16" t="s">
        <v>23</v>
      </c>
      <c r="B468" s="17"/>
      <c r="C468" s="16" t="s">
        <v>6</v>
      </c>
      <c r="D468" s="14" t="s">
        <v>89</v>
      </c>
      <c r="E468" s="14" t="s">
        <v>89</v>
      </c>
      <c r="F468" s="14" t="s">
        <v>89</v>
      </c>
      <c r="G468" s="14" t="s">
        <v>89</v>
      </c>
    </row>
    <row r="469" spans="1:7" s="5" customFormat="1" ht="11.25" x14ac:dyDescent="0.2">
      <c r="A469" s="20" t="s">
        <v>22</v>
      </c>
      <c r="C469" s="20" t="s">
        <v>6</v>
      </c>
      <c r="D469" s="18" t="s">
        <v>89</v>
      </c>
      <c r="E469" s="18" t="s">
        <v>89</v>
      </c>
      <c r="F469" s="18" t="s">
        <v>89</v>
      </c>
      <c r="G469" s="18" t="s">
        <v>89</v>
      </c>
    </row>
    <row r="470" spans="1:7" s="5" customFormat="1" ht="11.25" x14ac:dyDescent="0.2">
      <c r="A470" s="16" t="s">
        <v>21</v>
      </c>
      <c r="B470" s="17"/>
      <c r="C470" s="56" t="s">
        <v>6</v>
      </c>
      <c r="D470" s="14" t="s">
        <v>89</v>
      </c>
      <c r="E470" s="14" t="s">
        <v>89</v>
      </c>
      <c r="F470" s="14" t="s">
        <v>89</v>
      </c>
      <c r="G470" s="14" t="s">
        <v>89</v>
      </c>
    </row>
    <row r="471" spans="1:7" s="5" customFormat="1" ht="11.25" x14ac:dyDescent="0.2">
      <c r="A471" s="20" t="s">
        <v>20</v>
      </c>
      <c r="C471" s="20" t="s">
        <v>6</v>
      </c>
      <c r="D471" s="52">
        <v>470</v>
      </c>
      <c r="E471" s="52">
        <v>4187</v>
      </c>
      <c r="F471" s="52">
        <v>42118</v>
      </c>
      <c r="G471" s="18">
        <f>(E471/F471)*100</f>
        <v>9.9411178118619112</v>
      </c>
    </row>
    <row r="472" spans="1:7" s="5" customFormat="1" ht="11.25" x14ac:dyDescent="0.2">
      <c r="A472" s="16" t="s">
        <v>19</v>
      </c>
      <c r="B472" s="17"/>
      <c r="C472" s="16" t="s">
        <v>6</v>
      </c>
      <c r="D472" s="14" t="s">
        <v>89</v>
      </c>
      <c r="E472" s="14" t="s">
        <v>89</v>
      </c>
      <c r="F472" s="14" t="s">
        <v>89</v>
      </c>
      <c r="G472" s="14" t="s">
        <v>89</v>
      </c>
    </row>
    <row r="473" spans="1:7" s="5" customFormat="1" ht="11.25" x14ac:dyDescent="0.2">
      <c r="A473" s="20" t="s">
        <v>18</v>
      </c>
      <c r="C473" s="20" t="s">
        <v>6</v>
      </c>
      <c r="D473" s="52">
        <v>4414</v>
      </c>
      <c r="E473" s="52">
        <v>35158</v>
      </c>
      <c r="F473" s="52">
        <v>402549</v>
      </c>
      <c r="G473" s="18">
        <f>(E473/F473)*100</f>
        <v>8.7338435817751368</v>
      </c>
    </row>
    <row r="474" spans="1:7" s="5" customFormat="1" ht="11.25" x14ac:dyDescent="0.2">
      <c r="A474" s="16" t="s">
        <v>17</v>
      </c>
      <c r="B474" s="17"/>
      <c r="C474" s="16" t="s">
        <v>4</v>
      </c>
      <c r="D474" s="51">
        <v>57</v>
      </c>
      <c r="E474" s="51">
        <v>157</v>
      </c>
      <c r="F474" s="51">
        <v>2337</v>
      </c>
      <c r="G474" s="14">
        <f>(E474/F474)*100</f>
        <v>6.7180145485665381</v>
      </c>
    </row>
    <row r="475" spans="1:7" s="5" customFormat="1" ht="11.25" x14ac:dyDescent="0.2">
      <c r="A475" s="20" t="s">
        <v>15</v>
      </c>
      <c r="C475" s="20" t="s">
        <v>6</v>
      </c>
      <c r="D475" s="18" t="s">
        <v>89</v>
      </c>
      <c r="E475" s="18" t="s">
        <v>89</v>
      </c>
      <c r="F475" s="18" t="s">
        <v>89</v>
      </c>
      <c r="G475" s="18" t="s">
        <v>89</v>
      </c>
    </row>
    <row r="476" spans="1:7" s="5" customFormat="1" ht="11.25" x14ac:dyDescent="0.2">
      <c r="A476" s="16" t="s">
        <v>14</v>
      </c>
      <c r="B476" s="17"/>
      <c r="C476" s="16" t="s">
        <v>6</v>
      </c>
      <c r="D476" s="14" t="s">
        <v>89</v>
      </c>
      <c r="E476" s="14" t="s">
        <v>89</v>
      </c>
      <c r="F476" s="14" t="s">
        <v>89</v>
      </c>
      <c r="G476" s="14" t="s">
        <v>89</v>
      </c>
    </row>
    <row r="477" spans="1:7" s="5" customFormat="1" ht="11.25" x14ac:dyDescent="0.2">
      <c r="A477" s="20" t="s">
        <v>13</v>
      </c>
      <c r="C477" s="20" t="s">
        <v>6</v>
      </c>
      <c r="D477" s="52">
        <v>1271</v>
      </c>
      <c r="E477" s="52">
        <v>7248</v>
      </c>
      <c r="F477" s="52">
        <v>84713</v>
      </c>
      <c r="G477" s="18">
        <f>(E477/F477)*100</f>
        <v>8.555947729392182</v>
      </c>
    </row>
    <row r="478" spans="1:7" s="5" customFormat="1" ht="11.25" x14ac:dyDescent="0.2">
      <c r="A478" s="16" t="s">
        <v>12</v>
      </c>
      <c r="B478" s="17"/>
      <c r="C478" s="16" t="s">
        <v>6</v>
      </c>
      <c r="D478" s="14" t="s">
        <v>89</v>
      </c>
      <c r="E478" s="14" t="s">
        <v>89</v>
      </c>
      <c r="F478" s="14" t="s">
        <v>89</v>
      </c>
      <c r="G478" s="14" t="s">
        <v>89</v>
      </c>
    </row>
    <row r="479" spans="1:7" s="5" customFormat="1" ht="11.25" x14ac:dyDescent="0.2">
      <c r="A479" s="20" t="s">
        <v>11</v>
      </c>
      <c r="C479" s="20" t="s">
        <v>6</v>
      </c>
      <c r="D479" s="52">
        <v>1070</v>
      </c>
      <c r="E479" s="52">
        <v>9708.2000000000007</v>
      </c>
      <c r="F479" s="52">
        <v>95355</v>
      </c>
      <c r="G479" s="18">
        <f>(E479/F479)*100</f>
        <v>10.181112684180169</v>
      </c>
    </row>
    <row r="480" spans="1:7" s="5" customFormat="1" ht="11.25" x14ac:dyDescent="0.2">
      <c r="A480" s="16" t="s">
        <v>10</v>
      </c>
      <c r="B480" s="17"/>
      <c r="C480" s="16" t="s">
        <v>6</v>
      </c>
      <c r="D480" s="51">
        <v>4898</v>
      </c>
      <c r="E480" s="51">
        <v>31912</v>
      </c>
      <c r="F480" s="51">
        <v>347304</v>
      </c>
      <c r="G480" s="14">
        <f>(E480/F480)*100</f>
        <v>9.1884919263814986</v>
      </c>
    </row>
    <row r="481" spans="1:7" s="5" customFormat="1" ht="11.25" x14ac:dyDescent="0.2">
      <c r="A481" s="20" t="s">
        <v>9</v>
      </c>
      <c r="C481" s="20" t="s">
        <v>8</v>
      </c>
      <c r="D481" s="52">
        <v>452</v>
      </c>
      <c r="E481" s="52">
        <v>1214.8</v>
      </c>
      <c r="F481" s="52">
        <v>11455</v>
      </c>
      <c r="G481" s="18">
        <f>(E481/F481)*100</f>
        <v>10.604975993016149</v>
      </c>
    </row>
    <row r="482" spans="1:7" s="5" customFormat="1" ht="11.25" x14ac:dyDescent="0.2">
      <c r="A482" s="16" t="s">
        <v>7</v>
      </c>
      <c r="B482" s="17"/>
      <c r="C482" s="16" t="s">
        <v>6</v>
      </c>
      <c r="D482" s="51">
        <v>457</v>
      </c>
      <c r="E482" s="51">
        <v>3649</v>
      </c>
      <c r="F482" s="51">
        <v>34364</v>
      </c>
      <c r="G482" s="14">
        <f>(E482/F482)*100</f>
        <v>10.618670701897335</v>
      </c>
    </row>
    <row r="483" spans="1:7" s="5" customFormat="1" ht="11.25" x14ac:dyDescent="0.2">
      <c r="A483" s="20" t="s">
        <v>5</v>
      </c>
      <c r="C483" s="20" t="s">
        <v>4</v>
      </c>
      <c r="D483" s="52">
        <v>203</v>
      </c>
      <c r="E483" s="52">
        <v>1121</v>
      </c>
      <c r="F483" s="52">
        <v>12564</v>
      </c>
      <c r="G483" s="18">
        <f>(E483/F483)*100</f>
        <v>8.9223177332059844</v>
      </c>
    </row>
    <row r="484" spans="1:7" s="5" customFormat="1" ht="11.25" customHeight="1" thickBot="1" x14ac:dyDescent="0.25">
      <c r="A484" s="16" t="s">
        <v>76</v>
      </c>
      <c r="B484" s="17"/>
      <c r="C484" s="16" t="s">
        <v>75</v>
      </c>
      <c r="D484" s="51">
        <v>6</v>
      </c>
      <c r="E484" s="51">
        <v>1435.4</v>
      </c>
      <c r="F484" s="51">
        <v>50995</v>
      </c>
      <c r="G484" s="60">
        <f>(E484/F484)*100</f>
        <v>2.8147857633101285</v>
      </c>
    </row>
    <row r="485" spans="1:7" ht="11.25" customHeight="1" thickBot="1" x14ac:dyDescent="0.25">
      <c r="A485" s="50" t="s">
        <v>3</v>
      </c>
      <c r="B485" s="49" t="s">
        <v>2</v>
      </c>
      <c r="C485" s="48"/>
      <c r="D485" s="47">
        <f>SUM(D429,D432,D436:D484,D434)</f>
        <v>124540</v>
      </c>
      <c r="E485" s="47">
        <f>SUM(E429,E432,E436:E484,E434)</f>
        <v>1012493</v>
      </c>
      <c r="F485" s="47">
        <f>SUM(F429,F432,F436:F484,F434)</f>
        <v>11565312</v>
      </c>
      <c r="G485" s="46">
        <f>(E485/F485)*100</f>
        <v>8.7545671054961591</v>
      </c>
    </row>
    <row r="486" spans="1:7" s="5" customFormat="1" ht="7.5" customHeight="1" x14ac:dyDescent="0.2">
      <c r="A486" s="1"/>
      <c r="B486" s="1"/>
      <c r="C486" s="1"/>
      <c r="D486" s="1"/>
      <c r="E486" s="1"/>
      <c r="F486" s="1"/>
      <c r="G486" s="1"/>
    </row>
    <row r="487" spans="1:7" ht="11.25" customHeight="1" x14ac:dyDescent="0.2">
      <c r="A487" s="58" t="s">
        <v>88</v>
      </c>
      <c r="B487" s="5"/>
      <c r="C487" s="58"/>
      <c r="D487" s="3"/>
      <c r="E487" s="57"/>
      <c r="F487" s="3"/>
      <c r="G487" s="2"/>
    </row>
    <row r="488" spans="1:7" s="5" customFormat="1" ht="7.5" customHeight="1" x14ac:dyDescent="0.2">
      <c r="A488" s="1"/>
      <c r="B488" s="1"/>
      <c r="C488" s="1"/>
      <c r="D488" s="1"/>
      <c r="E488" s="1"/>
      <c r="F488" s="1"/>
      <c r="G488" s="1"/>
    </row>
    <row r="489" spans="1:7" ht="11.25" customHeight="1" x14ac:dyDescent="0.2">
      <c r="A489" s="5" t="s">
        <v>1</v>
      </c>
      <c r="B489" s="4" t="s">
        <v>0</v>
      </c>
      <c r="C489" s="4"/>
      <c r="D489" s="3"/>
      <c r="E489" s="3"/>
      <c r="F489" s="3"/>
      <c r="G489" s="2"/>
    </row>
    <row r="490" spans="1:7" s="5" customFormat="1" ht="11.25" customHeight="1" x14ac:dyDescent="0.2">
      <c r="B490" s="4"/>
      <c r="C490" s="4"/>
      <c r="D490" s="3"/>
      <c r="E490" s="3"/>
      <c r="F490" s="3"/>
      <c r="G490" s="2"/>
    </row>
    <row r="491" spans="1:7" s="5" customFormat="1" ht="11.25" customHeight="1" x14ac:dyDescent="0.2">
      <c r="B491" s="4"/>
      <c r="C491" s="4"/>
      <c r="D491" s="3"/>
      <c r="E491" s="3"/>
      <c r="F491" s="3"/>
      <c r="G491" s="2"/>
    </row>
    <row r="493" spans="1:7" ht="29.25" customHeight="1" x14ac:dyDescent="0.2">
      <c r="A493" s="45" t="s">
        <v>70</v>
      </c>
      <c r="B493" s="44" t="s">
        <v>95</v>
      </c>
      <c r="C493" s="43"/>
      <c r="D493" s="43"/>
      <c r="E493" s="43"/>
      <c r="F493" s="43"/>
      <c r="G493" s="43"/>
    </row>
    <row r="494" spans="1:7" ht="7.5" customHeight="1" thickBot="1" x14ac:dyDescent="0.25">
      <c r="A494" s="42"/>
      <c r="B494" s="42"/>
      <c r="C494" s="42"/>
      <c r="D494" s="41"/>
      <c r="E494" s="40"/>
      <c r="F494" s="40"/>
      <c r="G494" s="39"/>
    </row>
    <row r="495" spans="1:7" s="38" customFormat="1" ht="26.25" thickBot="1" x14ac:dyDescent="0.25">
      <c r="A495" s="36" t="s">
        <v>68</v>
      </c>
      <c r="B495" s="37"/>
      <c r="C495" s="36" t="s">
        <v>67</v>
      </c>
      <c r="D495" s="35" t="s">
        <v>66</v>
      </c>
      <c r="E495" s="35" t="s">
        <v>65</v>
      </c>
      <c r="F495" s="34" t="s">
        <v>64</v>
      </c>
      <c r="G495" s="33" t="s">
        <v>63</v>
      </c>
    </row>
    <row r="496" spans="1:7" s="38" customFormat="1" ht="27.75" thickBot="1" x14ac:dyDescent="0.25">
      <c r="A496" s="32"/>
      <c r="B496" s="32"/>
      <c r="C496" s="32"/>
      <c r="D496" s="31"/>
      <c r="E496" s="30" t="s">
        <v>62</v>
      </c>
      <c r="F496" s="30" t="s">
        <v>61</v>
      </c>
      <c r="G496" s="29" t="s">
        <v>60</v>
      </c>
    </row>
    <row r="497" spans="1:7" s="5" customFormat="1" ht="11.25" customHeight="1" x14ac:dyDescent="0.2">
      <c r="A497" s="28" t="s">
        <v>59</v>
      </c>
      <c r="C497" s="20" t="s">
        <v>58</v>
      </c>
      <c r="D497" s="52">
        <v>84592</v>
      </c>
      <c r="E497" s="52">
        <v>763617.5</v>
      </c>
      <c r="F497" s="52">
        <v>8819513</v>
      </c>
      <c r="G497" s="18">
        <f>(E497/F497)*100</f>
        <v>8.6582728547483292</v>
      </c>
    </row>
    <row r="498" spans="1:7" s="5" customFormat="1" ht="11.25" x14ac:dyDescent="0.2">
      <c r="A498" s="24" t="s">
        <v>57</v>
      </c>
      <c r="B498" s="17"/>
      <c r="C498" s="17"/>
      <c r="D498" s="23">
        <f>D553-D497</f>
        <v>36718</v>
      </c>
      <c r="E498" s="23">
        <f>E553-E497</f>
        <v>237924.29999999981</v>
      </c>
      <c r="F498" s="23">
        <f>F553-F497</f>
        <v>2795080</v>
      </c>
      <c r="G498" s="14">
        <f>(E498/F498)*100</f>
        <v>8.5122536743134312</v>
      </c>
    </row>
    <row r="499" spans="1:7" s="5" customFormat="1" ht="7.5" customHeight="1" x14ac:dyDescent="0.2">
      <c r="D499" s="22"/>
      <c r="E499" s="22"/>
      <c r="F499" s="22"/>
      <c r="G499" s="22"/>
    </row>
    <row r="500" spans="1:7" s="5" customFormat="1" ht="11.25" x14ac:dyDescent="0.2">
      <c r="A500" s="24" t="s">
        <v>90</v>
      </c>
      <c r="B500" s="17"/>
      <c r="C500" s="17"/>
      <c r="D500" s="59">
        <v>3200</v>
      </c>
      <c r="E500" s="59">
        <v>19302.5</v>
      </c>
      <c r="F500" s="59">
        <v>210233</v>
      </c>
      <c r="G500" s="14">
        <f>(E500/F500)*100</f>
        <v>9.1814795964477511</v>
      </c>
    </row>
    <row r="501" spans="1:7" s="5" customFormat="1" ht="7.5" customHeight="1" x14ac:dyDescent="0.2">
      <c r="A501" s="61"/>
      <c r="D501" s="57"/>
      <c r="E501" s="57"/>
      <c r="F501" s="57"/>
      <c r="G501" s="18"/>
    </row>
    <row r="502" spans="1:7" s="5" customFormat="1" ht="11.25" x14ac:dyDescent="0.2">
      <c r="A502" s="24" t="s">
        <v>94</v>
      </c>
      <c r="B502" s="17"/>
      <c r="C502" s="17" t="s">
        <v>58</v>
      </c>
      <c r="D502" s="59">
        <v>2</v>
      </c>
      <c r="E502" s="59">
        <v>67.2</v>
      </c>
      <c r="F502" s="59">
        <v>1385</v>
      </c>
      <c r="G502" s="14">
        <f>(E502/F502)*100</f>
        <v>4.8519855595667867</v>
      </c>
    </row>
    <row r="503" spans="1:7" s="5" customFormat="1" ht="7.5" customHeight="1" x14ac:dyDescent="0.2">
      <c r="D503" s="22"/>
      <c r="E503" s="22"/>
      <c r="F503" s="22"/>
      <c r="G503" s="22"/>
    </row>
    <row r="504" spans="1:7" s="5" customFormat="1" ht="11.25" x14ac:dyDescent="0.2">
      <c r="A504" s="16" t="s">
        <v>56</v>
      </c>
      <c r="B504" s="17"/>
      <c r="C504" s="16" t="s">
        <v>6</v>
      </c>
      <c r="D504" s="51" t="s">
        <v>89</v>
      </c>
      <c r="E504" s="51" t="s">
        <v>89</v>
      </c>
      <c r="F504" s="51" t="s">
        <v>89</v>
      </c>
      <c r="G504" s="14" t="s">
        <v>89</v>
      </c>
    </row>
    <row r="505" spans="1:7" s="5" customFormat="1" ht="11.25" x14ac:dyDescent="0.2">
      <c r="A505" s="20" t="s">
        <v>55</v>
      </c>
      <c r="C505" s="20" t="s">
        <v>6</v>
      </c>
      <c r="D505" s="52" t="s">
        <v>89</v>
      </c>
      <c r="E505" s="52" t="s">
        <v>89</v>
      </c>
      <c r="F505" s="52" t="s">
        <v>89</v>
      </c>
      <c r="G505" s="18" t="s">
        <v>89</v>
      </c>
    </row>
    <row r="506" spans="1:7" s="5" customFormat="1" ht="11.25" x14ac:dyDescent="0.2">
      <c r="A506" s="16" t="s">
        <v>54</v>
      </c>
      <c r="B506" s="17"/>
      <c r="C506" s="16" t="s">
        <v>6</v>
      </c>
      <c r="D506" s="51">
        <v>1374</v>
      </c>
      <c r="E506" s="51">
        <v>8648</v>
      </c>
      <c r="F506" s="51">
        <v>94689</v>
      </c>
      <c r="G506" s="14">
        <f>(E506/F506)*100</f>
        <v>9.1330566380466571</v>
      </c>
    </row>
    <row r="507" spans="1:7" s="5" customFormat="1" ht="11.25" x14ac:dyDescent="0.2">
      <c r="A507" s="20" t="s">
        <v>53</v>
      </c>
      <c r="C507" s="20" t="s">
        <v>4</v>
      </c>
      <c r="D507" s="52">
        <v>223</v>
      </c>
      <c r="E507" s="52">
        <v>464</v>
      </c>
      <c r="F507" s="52">
        <v>4448</v>
      </c>
      <c r="G507" s="18">
        <f>(E507/F507)*100</f>
        <v>10.431654676258994</v>
      </c>
    </row>
    <row r="508" spans="1:7" s="5" customFormat="1" ht="11.25" x14ac:dyDescent="0.2">
      <c r="A508" s="16" t="s">
        <v>52</v>
      </c>
      <c r="B508" s="17"/>
      <c r="C508" s="16" t="s">
        <v>6</v>
      </c>
      <c r="D508" s="51">
        <v>976</v>
      </c>
      <c r="E508" s="51">
        <v>4932</v>
      </c>
      <c r="F508" s="51">
        <v>53288</v>
      </c>
      <c r="G508" s="14">
        <f>(E508/F508)*100</f>
        <v>9.2553670620027013</v>
      </c>
    </row>
    <row r="509" spans="1:7" s="5" customFormat="1" ht="11.25" x14ac:dyDescent="0.2">
      <c r="A509" s="20" t="s">
        <v>51</v>
      </c>
      <c r="C509" s="20" t="s">
        <v>4</v>
      </c>
      <c r="D509" s="52">
        <v>1874</v>
      </c>
      <c r="E509" s="52">
        <v>7512.5</v>
      </c>
      <c r="F509" s="52">
        <v>136671</v>
      </c>
      <c r="G509" s="18">
        <f>(E509/F509)*100</f>
        <v>5.4967769314631489</v>
      </c>
    </row>
    <row r="510" spans="1:7" s="5" customFormat="1" ht="11.25" x14ac:dyDescent="0.2">
      <c r="A510" s="16" t="s">
        <v>50</v>
      </c>
      <c r="B510" s="17"/>
      <c r="C510" s="16" t="s">
        <v>4</v>
      </c>
      <c r="D510" s="51">
        <v>304</v>
      </c>
      <c r="E510" s="51">
        <v>1183</v>
      </c>
      <c r="F510" s="51">
        <v>9470</v>
      </c>
      <c r="G510" s="14">
        <f>(E510/F510)*100</f>
        <v>12.49208025343189</v>
      </c>
    </row>
    <row r="511" spans="1:7" s="5" customFormat="1" ht="11.25" x14ac:dyDescent="0.2">
      <c r="A511" s="20" t="s">
        <v>49</v>
      </c>
      <c r="C511" s="20" t="s">
        <v>6</v>
      </c>
      <c r="D511" s="52" t="s">
        <v>89</v>
      </c>
      <c r="E511" s="52" t="s">
        <v>89</v>
      </c>
      <c r="F511" s="52" t="s">
        <v>89</v>
      </c>
      <c r="G511" s="18" t="s">
        <v>89</v>
      </c>
    </row>
    <row r="512" spans="1:7" s="5" customFormat="1" ht="11.25" x14ac:dyDescent="0.2">
      <c r="A512" s="16" t="s">
        <v>48</v>
      </c>
      <c r="B512" s="17"/>
      <c r="C512" s="16" t="s">
        <v>6</v>
      </c>
      <c r="D512" s="51" t="s">
        <v>89</v>
      </c>
      <c r="E512" s="51" t="s">
        <v>89</v>
      </c>
      <c r="F512" s="51" t="s">
        <v>89</v>
      </c>
      <c r="G512" s="14" t="s">
        <v>89</v>
      </c>
    </row>
    <row r="513" spans="1:7" s="5" customFormat="1" ht="11.25" x14ac:dyDescent="0.2">
      <c r="A513" s="20" t="s">
        <v>47</v>
      </c>
      <c r="C513" s="20" t="s">
        <v>6</v>
      </c>
      <c r="D513" s="52" t="s">
        <v>89</v>
      </c>
      <c r="E513" s="52" t="s">
        <v>89</v>
      </c>
      <c r="F513" s="52" t="s">
        <v>89</v>
      </c>
      <c r="G513" s="18" t="s">
        <v>89</v>
      </c>
    </row>
    <row r="514" spans="1:7" s="5" customFormat="1" ht="11.25" x14ac:dyDescent="0.2">
      <c r="A514" s="16" t="s">
        <v>46</v>
      </c>
      <c r="B514" s="17"/>
      <c r="C514" s="16" t="s">
        <v>6</v>
      </c>
      <c r="D514" s="51" t="s">
        <v>89</v>
      </c>
      <c r="E514" s="51" t="s">
        <v>89</v>
      </c>
      <c r="F514" s="51" t="s">
        <v>89</v>
      </c>
      <c r="G514" s="14" t="s">
        <v>89</v>
      </c>
    </row>
    <row r="515" spans="1:7" s="5" customFormat="1" ht="11.25" x14ac:dyDescent="0.2">
      <c r="A515" s="20" t="s">
        <v>45</v>
      </c>
      <c r="C515" s="20" t="s">
        <v>4</v>
      </c>
      <c r="D515" s="52" t="s">
        <v>89</v>
      </c>
      <c r="E515" s="52" t="s">
        <v>89</v>
      </c>
      <c r="F515" s="52" t="s">
        <v>89</v>
      </c>
      <c r="G515" s="18" t="s">
        <v>89</v>
      </c>
    </row>
    <row r="516" spans="1:7" s="5" customFormat="1" ht="11.25" x14ac:dyDescent="0.2">
      <c r="A516" s="16" t="s">
        <v>44</v>
      </c>
      <c r="B516" s="17"/>
      <c r="C516" s="16" t="s">
        <v>4</v>
      </c>
      <c r="D516" s="51">
        <v>1901</v>
      </c>
      <c r="E516" s="51">
        <v>7951.5</v>
      </c>
      <c r="F516" s="51">
        <v>84682</v>
      </c>
      <c r="G516" s="14">
        <f>(E516/F516)*100</f>
        <v>9.389834911787629</v>
      </c>
    </row>
    <row r="517" spans="1:7" s="5" customFormat="1" ht="11.25" x14ac:dyDescent="0.2">
      <c r="A517" s="20" t="s">
        <v>43</v>
      </c>
      <c r="C517" s="20" t="s">
        <v>6</v>
      </c>
      <c r="D517" s="52">
        <v>1223</v>
      </c>
      <c r="E517" s="52">
        <v>6806</v>
      </c>
      <c r="F517" s="52">
        <v>68600</v>
      </c>
      <c r="G517" s="18">
        <f>(E517/F517)*100</f>
        <v>9.9212827988338184</v>
      </c>
    </row>
    <row r="518" spans="1:7" s="5" customFormat="1" ht="11.25" x14ac:dyDescent="0.2">
      <c r="A518" s="16" t="s">
        <v>42</v>
      </c>
      <c r="B518" s="17"/>
      <c r="C518" s="16" t="s">
        <v>6</v>
      </c>
      <c r="D518" s="51" t="s">
        <v>89</v>
      </c>
      <c r="E518" s="51" t="s">
        <v>89</v>
      </c>
      <c r="F518" s="51" t="s">
        <v>89</v>
      </c>
      <c r="G518" s="14" t="s">
        <v>89</v>
      </c>
    </row>
    <row r="519" spans="1:7" s="5" customFormat="1" ht="11.25" x14ac:dyDescent="0.2">
      <c r="A519" s="20" t="s">
        <v>41</v>
      </c>
      <c r="C519" s="20" t="s">
        <v>6</v>
      </c>
      <c r="D519" s="52" t="s">
        <v>89</v>
      </c>
      <c r="E519" s="52" t="s">
        <v>89</v>
      </c>
      <c r="F519" s="52" t="s">
        <v>89</v>
      </c>
      <c r="G519" s="18" t="s">
        <v>89</v>
      </c>
    </row>
    <row r="520" spans="1:7" s="5" customFormat="1" ht="11.25" x14ac:dyDescent="0.2">
      <c r="A520" s="16" t="s">
        <v>40</v>
      </c>
      <c r="B520" s="17"/>
      <c r="C520" s="16" t="s">
        <v>6</v>
      </c>
      <c r="D520" s="51">
        <v>724</v>
      </c>
      <c r="E520" s="51">
        <v>2058</v>
      </c>
      <c r="F520" s="51">
        <v>23090</v>
      </c>
      <c r="G520" s="14">
        <f>(E520/F520)*100</f>
        <v>8.9129493287137294</v>
      </c>
    </row>
    <row r="521" spans="1:7" s="5" customFormat="1" ht="11.25" x14ac:dyDescent="0.2">
      <c r="A521" s="20" t="s">
        <v>39</v>
      </c>
      <c r="C521" s="20" t="s">
        <v>6</v>
      </c>
      <c r="D521" s="52">
        <v>168</v>
      </c>
      <c r="E521" s="52">
        <v>1858</v>
      </c>
      <c r="F521" s="52">
        <v>24481</v>
      </c>
      <c r="G521" s="18">
        <f>(E521/F521)*100</f>
        <v>7.5895592500306366</v>
      </c>
    </row>
    <row r="522" spans="1:7" s="5" customFormat="1" ht="11.25" x14ac:dyDescent="0.2">
      <c r="A522" s="16" t="s">
        <v>37</v>
      </c>
      <c r="B522" s="17"/>
      <c r="C522" s="16" t="s">
        <v>6</v>
      </c>
      <c r="D522" s="51" t="s">
        <v>89</v>
      </c>
      <c r="E522" s="51" t="s">
        <v>89</v>
      </c>
      <c r="F522" s="51" t="s">
        <v>89</v>
      </c>
      <c r="G522" s="14" t="s">
        <v>89</v>
      </c>
    </row>
    <row r="523" spans="1:7" s="5" customFormat="1" ht="11.25" x14ac:dyDescent="0.2">
      <c r="A523" s="20" t="s">
        <v>36</v>
      </c>
      <c r="C523" s="20" t="s">
        <v>6</v>
      </c>
      <c r="D523" s="52">
        <v>734</v>
      </c>
      <c r="E523" s="52">
        <v>3846</v>
      </c>
      <c r="F523" s="52">
        <v>47335</v>
      </c>
      <c r="G523" s="18">
        <f>(E523/F523)*100</f>
        <v>8.1250660188021548</v>
      </c>
    </row>
    <row r="524" spans="1:7" s="5" customFormat="1" ht="11.25" x14ac:dyDescent="0.2">
      <c r="A524" s="16" t="s">
        <v>35</v>
      </c>
      <c r="B524" s="17"/>
      <c r="C524" s="16" t="s">
        <v>6</v>
      </c>
      <c r="D524" s="51">
        <v>1727</v>
      </c>
      <c r="E524" s="51">
        <v>13288.9</v>
      </c>
      <c r="F524" s="51">
        <v>141790</v>
      </c>
      <c r="G524" s="14">
        <f>(E524/F524)*100</f>
        <v>9.3722406375625926</v>
      </c>
    </row>
    <row r="525" spans="1:7" s="5" customFormat="1" ht="11.25" x14ac:dyDescent="0.2">
      <c r="A525" s="20" t="s">
        <v>79</v>
      </c>
      <c r="C525" s="20" t="s">
        <v>6</v>
      </c>
      <c r="D525" s="52" t="s">
        <v>89</v>
      </c>
      <c r="E525" s="52" t="s">
        <v>89</v>
      </c>
      <c r="F525" s="52" t="s">
        <v>89</v>
      </c>
      <c r="G525" s="18" t="s">
        <v>89</v>
      </c>
    </row>
    <row r="526" spans="1:7" s="5" customFormat="1" ht="11.25" x14ac:dyDescent="0.2">
      <c r="A526" s="16" t="s">
        <v>34</v>
      </c>
      <c r="B526" s="17"/>
      <c r="C526" s="16" t="s">
        <v>6</v>
      </c>
      <c r="D526" s="51">
        <v>2377</v>
      </c>
      <c r="E526" s="51">
        <v>18208.7</v>
      </c>
      <c r="F526" s="51">
        <v>213135</v>
      </c>
      <c r="G526" s="14">
        <f>(E526/F526)*100</f>
        <v>8.5432706969760943</v>
      </c>
    </row>
    <row r="527" spans="1:7" s="5" customFormat="1" ht="11.25" x14ac:dyDescent="0.2">
      <c r="A527" s="20" t="s">
        <v>33</v>
      </c>
      <c r="C527" s="20" t="s">
        <v>6</v>
      </c>
      <c r="D527" s="52" t="s">
        <v>89</v>
      </c>
      <c r="E527" s="52" t="s">
        <v>89</v>
      </c>
      <c r="F527" s="52" t="s">
        <v>89</v>
      </c>
      <c r="G527" s="18" t="s">
        <v>89</v>
      </c>
    </row>
    <row r="528" spans="1:7" s="5" customFormat="1" ht="11.25" x14ac:dyDescent="0.2">
      <c r="A528" s="16" t="s">
        <v>32</v>
      </c>
      <c r="B528" s="17"/>
      <c r="C528" s="16" t="s">
        <v>6</v>
      </c>
      <c r="D528" s="51" t="s">
        <v>89</v>
      </c>
      <c r="E528" s="51" t="s">
        <v>89</v>
      </c>
      <c r="F528" s="51" t="s">
        <v>89</v>
      </c>
      <c r="G528" s="14" t="s">
        <v>89</v>
      </c>
    </row>
    <row r="529" spans="1:7" s="5" customFormat="1" ht="11.25" x14ac:dyDescent="0.2">
      <c r="A529" s="20" t="s">
        <v>31</v>
      </c>
      <c r="C529" s="20" t="s">
        <v>6</v>
      </c>
      <c r="D529" s="52" t="s">
        <v>89</v>
      </c>
      <c r="E529" s="52" t="s">
        <v>89</v>
      </c>
      <c r="F529" s="52" t="s">
        <v>89</v>
      </c>
      <c r="G529" s="18" t="s">
        <v>89</v>
      </c>
    </row>
    <row r="530" spans="1:7" s="5" customFormat="1" ht="11.25" x14ac:dyDescent="0.2">
      <c r="A530" s="16" t="s">
        <v>30</v>
      </c>
      <c r="B530" s="17"/>
      <c r="C530" s="16" t="s">
        <v>4</v>
      </c>
      <c r="D530" s="51">
        <v>3485</v>
      </c>
      <c r="E530" s="51">
        <v>25375.1</v>
      </c>
      <c r="F530" s="51">
        <v>332845</v>
      </c>
      <c r="G530" s="14">
        <f>(E530/F530)*100</f>
        <v>7.6236987186227818</v>
      </c>
    </row>
    <row r="531" spans="1:7" s="5" customFormat="1" ht="11.25" x14ac:dyDescent="0.2">
      <c r="A531" s="20" t="s">
        <v>71</v>
      </c>
      <c r="C531" s="20" t="s">
        <v>6</v>
      </c>
      <c r="D531" s="52" t="s">
        <v>89</v>
      </c>
      <c r="E531" s="52" t="s">
        <v>89</v>
      </c>
      <c r="F531" s="52" t="s">
        <v>89</v>
      </c>
      <c r="G531" s="18" t="s">
        <v>89</v>
      </c>
    </row>
    <row r="532" spans="1:7" s="5" customFormat="1" ht="11.25" x14ac:dyDescent="0.2">
      <c r="A532" s="16" t="s">
        <v>28</v>
      </c>
      <c r="B532" s="17"/>
      <c r="C532" s="16" t="s">
        <v>6</v>
      </c>
      <c r="D532" s="51" t="s">
        <v>89</v>
      </c>
      <c r="E532" s="51" t="s">
        <v>89</v>
      </c>
      <c r="F532" s="51" t="s">
        <v>89</v>
      </c>
      <c r="G532" s="14" t="s">
        <v>89</v>
      </c>
    </row>
    <row r="533" spans="1:7" s="5" customFormat="1" ht="11.25" x14ac:dyDescent="0.2">
      <c r="A533" s="20" t="s">
        <v>27</v>
      </c>
      <c r="C533" s="20" t="s">
        <v>4</v>
      </c>
      <c r="D533" s="52">
        <v>121</v>
      </c>
      <c r="E533" s="52">
        <v>179.7</v>
      </c>
      <c r="F533" s="52">
        <v>2183</v>
      </c>
      <c r="G533" s="18">
        <f>(E533/F533)*100</f>
        <v>8.2317911131470449</v>
      </c>
    </row>
    <row r="534" spans="1:7" s="5" customFormat="1" ht="11.25" x14ac:dyDescent="0.2">
      <c r="A534" s="16" t="s">
        <v>26</v>
      </c>
      <c r="B534" s="17"/>
      <c r="C534" s="16" t="s">
        <v>6</v>
      </c>
      <c r="D534" s="51">
        <v>3306</v>
      </c>
      <c r="E534" s="51">
        <v>21123.4</v>
      </c>
      <c r="F534" s="51">
        <v>255770</v>
      </c>
      <c r="G534" s="14">
        <f>(E534/F534)*100</f>
        <v>8.258748093990695</v>
      </c>
    </row>
    <row r="535" spans="1:7" s="5" customFormat="1" ht="11.25" x14ac:dyDescent="0.2">
      <c r="A535" s="20" t="s">
        <v>25</v>
      </c>
      <c r="C535" s="20" t="s">
        <v>24</v>
      </c>
      <c r="D535" s="52">
        <v>109</v>
      </c>
      <c r="E535" s="52">
        <v>731</v>
      </c>
      <c r="F535" s="52">
        <v>5502</v>
      </c>
      <c r="G535" s="18">
        <f>(E535/F535)*100</f>
        <v>13.286077789894584</v>
      </c>
    </row>
    <row r="536" spans="1:7" s="5" customFormat="1" ht="11.25" x14ac:dyDescent="0.2">
      <c r="A536" s="16" t="s">
        <v>23</v>
      </c>
      <c r="B536" s="17"/>
      <c r="C536" s="16" t="s">
        <v>6</v>
      </c>
      <c r="D536" s="51" t="s">
        <v>89</v>
      </c>
      <c r="E536" s="51" t="s">
        <v>89</v>
      </c>
      <c r="F536" s="51" t="s">
        <v>89</v>
      </c>
      <c r="G536" s="14" t="s">
        <v>89</v>
      </c>
    </row>
    <row r="537" spans="1:7" s="5" customFormat="1" ht="11.25" x14ac:dyDescent="0.2">
      <c r="A537" s="20" t="s">
        <v>22</v>
      </c>
      <c r="C537" s="20" t="s">
        <v>6</v>
      </c>
      <c r="D537" s="52" t="s">
        <v>89</v>
      </c>
      <c r="E537" s="52" t="s">
        <v>89</v>
      </c>
      <c r="F537" s="52" t="s">
        <v>89</v>
      </c>
      <c r="G537" s="18" t="s">
        <v>89</v>
      </c>
    </row>
    <row r="538" spans="1:7" s="5" customFormat="1" ht="11.25" x14ac:dyDescent="0.2">
      <c r="A538" s="16" t="s">
        <v>21</v>
      </c>
      <c r="B538" s="17"/>
      <c r="C538" s="56" t="s">
        <v>6</v>
      </c>
      <c r="D538" s="51" t="s">
        <v>89</v>
      </c>
      <c r="E538" s="51" t="s">
        <v>89</v>
      </c>
      <c r="F538" s="51" t="s">
        <v>89</v>
      </c>
      <c r="G538" s="14" t="s">
        <v>89</v>
      </c>
    </row>
    <row r="539" spans="1:7" s="5" customFormat="1" ht="11.25" x14ac:dyDescent="0.2">
      <c r="A539" s="20" t="s">
        <v>20</v>
      </c>
      <c r="C539" s="20" t="s">
        <v>6</v>
      </c>
      <c r="D539" s="52">
        <v>465</v>
      </c>
      <c r="E539" s="52">
        <v>4146</v>
      </c>
      <c r="F539" s="52">
        <v>41841</v>
      </c>
      <c r="G539" s="18">
        <f>(E539/F539)*100</f>
        <v>9.9089409908940986</v>
      </c>
    </row>
    <row r="540" spans="1:7" s="5" customFormat="1" ht="11.25" x14ac:dyDescent="0.2">
      <c r="A540" s="16" t="s">
        <v>19</v>
      </c>
      <c r="B540" s="17"/>
      <c r="C540" s="16" t="s">
        <v>6</v>
      </c>
      <c r="D540" s="51" t="s">
        <v>89</v>
      </c>
      <c r="E540" s="51" t="s">
        <v>89</v>
      </c>
      <c r="F540" s="51" t="s">
        <v>89</v>
      </c>
      <c r="G540" s="14" t="s">
        <v>89</v>
      </c>
    </row>
    <row r="541" spans="1:7" s="5" customFormat="1" ht="11.25" x14ac:dyDescent="0.2">
      <c r="A541" s="20" t="s">
        <v>18</v>
      </c>
      <c r="C541" s="20" t="s">
        <v>6</v>
      </c>
      <c r="D541" s="52">
        <v>4252</v>
      </c>
      <c r="E541" s="52">
        <v>34597</v>
      </c>
      <c r="F541" s="52">
        <v>407262</v>
      </c>
      <c r="G541" s="18">
        <f>(E541/F541)*100</f>
        <v>8.4950228599771158</v>
      </c>
    </row>
    <row r="542" spans="1:7" s="5" customFormat="1" ht="11.25" x14ac:dyDescent="0.2">
      <c r="A542" s="16" t="s">
        <v>17</v>
      </c>
      <c r="B542" s="17"/>
      <c r="C542" s="16" t="s">
        <v>4</v>
      </c>
      <c r="D542" s="51">
        <v>58</v>
      </c>
      <c r="E542" s="51">
        <v>151</v>
      </c>
      <c r="F542" s="51">
        <v>2301</v>
      </c>
      <c r="G542" s="14">
        <f>(E542/F542)*100</f>
        <v>6.5623641894828335</v>
      </c>
    </row>
    <row r="543" spans="1:7" s="5" customFormat="1" ht="11.25" x14ac:dyDescent="0.2">
      <c r="A543" s="20" t="s">
        <v>15</v>
      </c>
      <c r="C543" s="20" t="s">
        <v>6</v>
      </c>
      <c r="D543" s="52" t="s">
        <v>89</v>
      </c>
      <c r="E543" s="52" t="s">
        <v>89</v>
      </c>
      <c r="F543" s="52" t="s">
        <v>89</v>
      </c>
      <c r="G543" s="18" t="s">
        <v>89</v>
      </c>
    </row>
    <row r="544" spans="1:7" s="5" customFormat="1" ht="11.25" x14ac:dyDescent="0.2">
      <c r="A544" s="16" t="s">
        <v>14</v>
      </c>
      <c r="B544" s="17"/>
      <c r="C544" s="16" t="s">
        <v>6</v>
      </c>
      <c r="D544" s="51" t="s">
        <v>89</v>
      </c>
      <c r="E544" s="51" t="s">
        <v>89</v>
      </c>
      <c r="F544" s="51" t="s">
        <v>89</v>
      </c>
      <c r="G544" s="14" t="s">
        <v>89</v>
      </c>
    </row>
    <row r="545" spans="1:7" s="5" customFormat="1" ht="11.25" x14ac:dyDescent="0.2">
      <c r="A545" s="20" t="s">
        <v>13</v>
      </c>
      <c r="C545" s="20" t="s">
        <v>6</v>
      </c>
      <c r="D545" s="52">
        <v>1179</v>
      </c>
      <c r="E545" s="52">
        <v>7241</v>
      </c>
      <c r="F545" s="52">
        <v>85237</v>
      </c>
      <c r="G545" s="18">
        <f>(E545/F545)*100</f>
        <v>8.4951370883536494</v>
      </c>
    </row>
    <row r="546" spans="1:7" s="5" customFormat="1" ht="11.25" x14ac:dyDescent="0.2">
      <c r="A546" s="16" t="s">
        <v>12</v>
      </c>
      <c r="B546" s="17"/>
      <c r="C546" s="16" t="s">
        <v>6</v>
      </c>
      <c r="D546" s="51" t="s">
        <v>89</v>
      </c>
      <c r="E546" s="51" t="s">
        <v>89</v>
      </c>
      <c r="F546" s="51" t="s">
        <v>89</v>
      </c>
      <c r="G546" s="14" t="s">
        <v>89</v>
      </c>
    </row>
    <row r="547" spans="1:7" s="5" customFormat="1" ht="11.25" x14ac:dyDescent="0.2">
      <c r="A547" s="20" t="s">
        <v>11</v>
      </c>
      <c r="C547" s="20" t="s">
        <v>6</v>
      </c>
      <c r="D547" s="52">
        <v>1031</v>
      </c>
      <c r="E547" s="52">
        <v>9309</v>
      </c>
      <c r="F547" s="52">
        <v>91538</v>
      </c>
      <c r="G547" s="18">
        <f>(E547/F547)*100</f>
        <v>10.169547073346589</v>
      </c>
    </row>
    <row r="548" spans="1:7" s="5" customFormat="1" ht="11.25" x14ac:dyDescent="0.2">
      <c r="A548" s="16" t="s">
        <v>10</v>
      </c>
      <c r="B548" s="17"/>
      <c r="C548" s="16" t="s">
        <v>6</v>
      </c>
      <c r="D548" s="51">
        <v>4803</v>
      </c>
      <c r="E548" s="51">
        <v>31284</v>
      </c>
      <c r="F548" s="51">
        <v>340624</v>
      </c>
      <c r="G548" s="14">
        <f>(E548/F548)*100</f>
        <v>9.1843205411245243</v>
      </c>
    </row>
    <row r="549" spans="1:7" s="5" customFormat="1" ht="11.25" x14ac:dyDescent="0.2">
      <c r="A549" s="20" t="s">
        <v>9</v>
      </c>
      <c r="C549" s="20" t="s">
        <v>8</v>
      </c>
      <c r="D549" s="52">
        <v>457</v>
      </c>
      <c r="E549" s="52">
        <v>1228.7</v>
      </c>
      <c r="F549" s="52">
        <v>11532</v>
      </c>
      <c r="G549" s="18">
        <f>(E549/F549)*100</f>
        <v>10.65469996531391</v>
      </c>
    </row>
    <row r="550" spans="1:7" s="5" customFormat="1" ht="11.25" x14ac:dyDescent="0.2">
      <c r="A550" s="16" t="s">
        <v>7</v>
      </c>
      <c r="B550" s="17"/>
      <c r="C550" s="16" t="s">
        <v>6</v>
      </c>
      <c r="D550" s="51">
        <v>431</v>
      </c>
      <c r="E550" s="51">
        <v>3848</v>
      </c>
      <c r="F550" s="51">
        <v>39712</v>
      </c>
      <c r="G550" s="14">
        <f>(E550/F550)*100</f>
        <v>9.6897663174858977</v>
      </c>
    </row>
    <row r="551" spans="1:7" s="5" customFormat="1" ht="11.25" x14ac:dyDescent="0.2">
      <c r="A551" s="20" t="s">
        <v>5</v>
      </c>
      <c r="C551" s="20" t="s">
        <v>4</v>
      </c>
      <c r="D551" s="52">
        <v>206</v>
      </c>
      <c r="E551" s="52">
        <v>1114</v>
      </c>
      <c r="F551" s="52">
        <v>13238</v>
      </c>
      <c r="G551" s="18">
        <f>(E551/F551)*100</f>
        <v>8.4151684544493115</v>
      </c>
    </row>
    <row r="552" spans="1:7" s="5" customFormat="1" ht="11.25" customHeight="1" thickBot="1" x14ac:dyDescent="0.25">
      <c r="A552" s="16" t="s">
        <v>76</v>
      </c>
      <c r="B552" s="17"/>
      <c r="C552" s="16" t="s">
        <v>75</v>
      </c>
      <c r="D552" s="51">
        <v>8</v>
      </c>
      <c r="E552" s="51">
        <v>1470.1</v>
      </c>
      <c r="F552" s="51">
        <v>52198</v>
      </c>
      <c r="G552" s="60">
        <f>(E552/F552)*100</f>
        <v>2.8163914326219395</v>
      </c>
    </row>
    <row r="553" spans="1:7" ht="11.25" customHeight="1" thickBot="1" x14ac:dyDescent="0.25">
      <c r="A553" s="50" t="s">
        <v>3</v>
      </c>
      <c r="B553" s="49" t="s">
        <v>2</v>
      </c>
      <c r="C553" s="48"/>
      <c r="D553" s="47">
        <f>SUM(D497,D500,D504:D552,D502)</f>
        <v>121310</v>
      </c>
      <c r="E553" s="47">
        <f>SUM(E497,E500,E504:E552,E502)</f>
        <v>1001541.7999999998</v>
      </c>
      <c r="F553" s="47">
        <f>SUM(F497,F500,F504:F552,F502)</f>
        <v>11614593</v>
      </c>
      <c r="G553" s="46">
        <f>(E553/F553)*100</f>
        <v>8.6231329845135321</v>
      </c>
    </row>
    <row r="554" spans="1:7" s="5" customFormat="1" ht="7.5" customHeight="1" x14ac:dyDescent="0.2">
      <c r="A554" s="1"/>
      <c r="B554" s="1"/>
      <c r="C554" s="1"/>
      <c r="D554" s="1"/>
      <c r="E554" s="1"/>
      <c r="F554" s="1"/>
      <c r="G554" s="1"/>
    </row>
    <row r="555" spans="1:7" ht="11.25" customHeight="1" x14ac:dyDescent="0.2">
      <c r="A555" s="58" t="s">
        <v>88</v>
      </c>
      <c r="B555" s="5"/>
      <c r="C555" s="58"/>
      <c r="D555" s="3"/>
      <c r="E555" s="57"/>
      <c r="F555" s="3"/>
      <c r="G555" s="2"/>
    </row>
    <row r="556" spans="1:7" s="5" customFormat="1" ht="7.5" customHeight="1" x14ac:dyDescent="0.2">
      <c r="A556" s="1"/>
      <c r="B556" s="1"/>
      <c r="C556" s="1"/>
      <c r="D556" s="1"/>
      <c r="E556" s="1"/>
      <c r="F556" s="1"/>
      <c r="G556" s="1"/>
    </row>
    <row r="557" spans="1:7" ht="11.25" customHeight="1" x14ac:dyDescent="0.2">
      <c r="A557" s="5" t="s">
        <v>1</v>
      </c>
      <c r="B557" s="4" t="s">
        <v>0</v>
      </c>
      <c r="C557" s="4"/>
      <c r="D557" s="3"/>
      <c r="E557" s="3"/>
      <c r="F557" s="3"/>
      <c r="G557" s="2"/>
    </row>
    <row r="561" spans="1:7" ht="29.25" customHeight="1" x14ac:dyDescent="0.2">
      <c r="A561" s="45" t="s">
        <v>70</v>
      </c>
      <c r="B561" s="44" t="s">
        <v>93</v>
      </c>
      <c r="C561" s="43"/>
      <c r="D561" s="43"/>
      <c r="E561" s="43"/>
      <c r="F561" s="43"/>
      <c r="G561" s="43"/>
    </row>
    <row r="562" spans="1:7" ht="7.5" customHeight="1" thickBot="1" x14ac:dyDescent="0.25">
      <c r="A562" s="42"/>
      <c r="B562" s="42"/>
      <c r="C562" s="42"/>
      <c r="D562" s="41"/>
      <c r="E562" s="40"/>
      <c r="F562" s="40"/>
      <c r="G562" s="39"/>
    </row>
    <row r="563" spans="1:7" s="38" customFormat="1" ht="26.25" thickBot="1" x14ac:dyDescent="0.25">
      <c r="A563" s="36" t="s">
        <v>68</v>
      </c>
      <c r="B563" s="37"/>
      <c r="C563" s="36" t="s">
        <v>67</v>
      </c>
      <c r="D563" s="35" t="s">
        <v>66</v>
      </c>
      <c r="E563" s="35" t="s">
        <v>65</v>
      </c>
      <c r="F563" s="34" t="s">
        <v>64</v>
      </c>
      <c r="G563" s="33" t="s">
        <v>63</v>
      </c>
    </row>
    <row r="564" spans="1:7" s="38" customFormat="1" ht="27.75" thickBot="1" x14ac:dyDescent="0.25">
      <c r="A564" s="32"/>
      <c r="B564" s="32"/>
      <c r="C564" s="32"/>
      <c r="D564" s="31"/>
      <c r="E564" s="30" t="s">
        <v>62</v>
      </c>
      <c r="F564" s="30" t="s">
        <v>61</v>
      </c>
      <c r="G564" s="29" t="s">
        <v>60</v>
      </c>
    </row>
    <row r="565" spans="1:7" s="5" customFormat="1" ht="11.25" customHeight="1" x14ac:dyDescent="0.2">
      <c r="A565" s="28" t="s">
        <v>59</v>
      </c>
      <c r="C565" s="20" t="s">
        <v>58</v>
      </c>
      <c r="D565" s="52">
        <v>81824</v>
      </c>
      <c r="E565" s="52">
        <v>736208.5</v>
      </c>
      <c r="F565" s="52">
        <v>8564346</v>
      </c>
      <c r="G565" s="18">
        <f>(E565/F565)*100</f>
        <v>8.5962022085515919</v>
      </c>
    </row>
    <row r="566" spans="1:7" s="5" customFormat="1" ht="11.25" x14ac:dyDescent="0.2">
      <c r="A566" s="24" t="s">
        <v>57</v>
      </c>
      <c r="B566" s="17"/>
      <c r="C566" s="17"/>
      <c r="D566" s="23">
        <f>D619-D565</f>
        <v>36097</v>
      </c>
      <c r="E566" s="23">
        <f>E619-E565</f>
        <v>206925.10000000009</v>
      </c>
      <c r="F566" s="23">
        <f>F619-F565</f>
        <v>2488905</v>
      </c>
      <c r="G566" s="14">
        <f>(E566/F566)*100</f>
        <v>8.3139010930509638</v>
      </c>
    </row>
    <row r="567" spans="1:7" s="5" customFormat="1" ht="7.5" customHeight="1" x14ac:dyDescent="0.2">
      <c r="D567" s="22"/>
      <c r="E567" s="22"/>
      <c r="F567" s="22"/>
      <c r="G567" s="22"/>
    </row>
    <row r="568" spans="1:7" s="5" customFormat="1" ht="11.25" x14ac:dyDescent="0.2">
      <c r="A568" s="24" t="s">
        <v>90</v>
      </c>
      <c r="B568" s="17"/>
      <c r="C568" s="17"/>
      <c r="D568" s="59">
        <v>3338</v>
      </c>
      <c r="E568" s="59">
        <v>18931.599999999999</v>
      </c>
      <c r="F568" s="59">
        <v>211474</v>
      </c>
      <c r="G568" s="14">
        <f>(E568/F568)*100</f>
        <v>8.9522116193952908</v>
      </c>
    </row>
    <row r="569" spans="1:7" s="5" customFormat="1" ht="7.5" customHeight="1" x14ac:dyDescent="0.2">
      <c r="D569" s="22"/>
      <c r="E569" s="22"/>
      <c r="F569" s="22"/>
      <c r="G569" s="22"/>
    </row>
    <row r="570" spans="1:7" s="5" customFormat="1" ht="11.25" x14ac:dyDescent="0.2">
      <c r="A570" s="16" t="s">
        <v>56</v>
      </c>
      <c r="B570" s="17"/>
      <c r="C570" s="16" t="s">
        <v>6</v>
      </c>
      <c r="D570" s="51" t="s">
        <v>89</v>
      </c>
      <c r="E570" s="51" t="s">
        <v>89</v>
      </c>
      <c r="F570" s="51" t="s">
        <v>89</v>
      </c>
      <c r="G570" s="14" t="s">
        <v>89</v>
      </c>
    </row>
    <row r="571" spans="1:7" s="5" customFormat="1" ht="11.25" x14ac:dyDescent="0.2">
      <c r="A571" s="20" t="s">
        <v>55</v>
      </c>
      <c r="C571" s="20" t="s">
        <v>6</v>
      </c>
      <c r="D571" s="52" t="s">
        <v>89</v>
      </c>
      <c r="E571" s="52" t="s">
        <v>89</v>
      </c>
      <c r="F571" s="52" t="s">
        <v>89</v>
      </c>
      <c r="G571" s="18" t="s">
        <v>89</v>
      </c>
    </row>
    <row r="572" spans="1:7" s="5" customFormat="1" ht="11.25" x14ac:dyDescent="0.2">
      <c r="A572" s="16" t="s">
        <v>54</v>
      </c>
      <c r="B572" s="17"/>
      <c r="C572" s="16" t="s">
        <v>6</v>
      </c>
      <c r="D572" s="51">
        <v>1375</v>
      </c>
      <c r="E572" s="51">
        <v>8501</v>
      </c>
      <c r="F572" s="51">
        <v>95801</v>
      </c>
      <c r="G572" s="14">
        <f>(E572/F572)*100</f>
        <v>8.8736025719982035</v>
      </c>
    </row>
    <row r="573" spans="1:7" s="5" customFormat="1" ht="11.25" x14ac:dyDescent="0.2">
      <c r="A573" s="20" t="s">
        <v>53</v>
      </c>
      <c r="C573" s="20" t="s">
        <v>4</v>
      </c>
      <c r="D573" s="52">
        <v>221</v>
      </c>
      <c r="E573" s="52">
        <v>419.2</v>
      </c>
      <c r="F573" s="52">
        <v>4473</v>
      </c>
      <c r="G573" s="18">
        <f>(E573/F573)*100</f>
        <v>9.3717862731947239</v>
      </c>
    </row>
    <row r="574" spans="1:7" s="5" customFormat="1" ht="11.25" x14ac:dyDescent="0.2">
      <c r="A574" s="16" t="s">
        <v>52</v>
      </c>
      <c r="B574" s="17"/>
      <c r="C574" s="16" t="s">
        <v>6</v>
      </c>
      <c r="D574" s="51">
        <v>958</v>
      </c>
      <c r="E574" s="51">
        <v>4512</v>
      </c>
      <c r="F574" s="51">
        <v>51556</v>
      </c>
      <c r="G574" s="14">
        <f>(E574/F574)*100</f>
        <v>8.7516486926836841</v>
      </c>
    </row>
    <row r="575" spans="1:7" s="5" customFormat="1" ht="11.25" x14ac:dyDescent="0.2">
      <c r="A575" s="20" t="s">
        <v>51</v>
      </c>
      <c r="C575" s="20" t="s">
        <v>4</v>
      </c>
      <c r="D575" s="52">
        <v>1790</v>
      </c>
      <c r="E575" s="52">
        <v>7523</v>
      </c>
      <c r="F575" s="52">
        <v>137713</v>
      </c>
      <c r="G575" s="18">
        <f>(E575/F575)*100</f>
        <v>5.46281033744091</v>
      </c>
    </row>
    <row r="576" spans="1:7" s="5" customFormat="1" ht="11.25" x14ac:dyDescent="0.2">
      <c r="A576" s="16" t="s">
        <v>50</v>
      </c>
      <c r="B576" s="17"/>
      <c r="C576" s="16" t="s">
        <v>4</v>
      </c>
      <c r="D576" s="51">
        <v>284</v>
      </c>
      <c r="E576" s="51">
        <v>1120</v>
      </c>
      <c r="F576" s="51">
        <v>8969</v>
      </c>
      <c r="G576" s="14">
        <f>(E576/F576)*100</f>
        <v>12.48745679562939</v>
      </c>
    </row>
    <row r="577" spans="1:7" s="5" customFormat="1" ht="11.25" x14ac:dyDescent="0.2">
      <c r="A577" s="20" t="s">
        <v>49</v>
      </c>
      <c r="C577" s="20" t="s">
        <v>6</v>
      </c>
      <c r="D577" s="52" t="s">
        <v>89</v>
      </c>
      <c r="E577" s="52" t="s">
        <v>89</v>
      </c>
      <c r="F577" s="52" t="s">
        <v>89</v>
      </c>
      <c r="G577" s="18" t="s">
        <v>89</v>
      </c>
    </row>
    <row r="578" spans="1:7" s="5" customFormat="1" ht="11.25" x14ac:dyDescent="0.2">
      <c r="A578" s="16" t="s">
        <v>48</v>
      </c>
      <c r="B578" s="17"/>
      <c r="C578" s="16" t="s">
        <v>6</v>
      </c>
      <c r="D578" s="51" t="s">
        <v>89</v>
      </c>
      <c r="E578" s="51" t="s">
        <v>89</v>
      </c>
      <c r="F578" s="51" t="s">
        <v>89</v>
      </c>
      <c r="G578" s="14" t="s">
        <v>89</v>
      </c>
    </row>
    <row r="579" spans="1:7" s="5" customFormat="1" ht="11.25" x14ac:dyDescent="0.2">
      <c r="A579" s="20" t="s">
        <v>47</v>
      </c>
      <c r="C579" s="20" t="s">
        <v>6</v>
      </c>
      <c r="D579" s="52" t="s">
        <v>89</v>
      </c>
      <c r="E579" s="52" t="s">
        <v>89</v>
      </c>
      <c r="F579" s="52" t="s">
        <v>89</v>
      </c>
      <c r="G579" s="18" t="s">
        <v>89</v>
      </c>
    </row>
    <row r="580" spans="1:7" s="5" customFormat="1" ht="11.25" x14ac:dyDescent="0.2">
      <c r="A580" s="16" t="s">
        <v>46</v>
      </c>
      <c r="B580" s="17"/>
      <c r="C580" s="16" t="s">
        <v>6</v>
      </c>
      <c r="D580" s="51" t="s">
        <v>89</v>
      </c>
      <c r="E580" s="51" t="s">
        <v>89</v>
      </c>
      <c r="F580" s="51" t="s">
        <v>89</v>
      </c>
      <c r="G580" s="14" t="s">
        <v>89</v>
      </c>
    </row>
    <row r="581" spans="1:7" s="5" customFormat="1" ht="11.25" x14ac:dyDescent="0.2">
      <c r="A581" s="20" t="s">
        <v>45</v>
      </c>
      <c r="C581" s="20" t="s">
        <v>4</v>
      </c>
      <c r="D581" s="52" t="s">
        <v>89</v>
      </c>
      <c r="E581" s="52" t="s">
        <v>89</v>
      </c>
      <c r="F581" s="52" t="s">
        <v>89</v>
      </c>
      <c r="G581" s="18" t="s">
        <v>89</v>
      </c>
    </row>
    <row r="582" spans="1:7" s="5" customFormat="1" ht="11.25" x14ac:dyDescent="0.2">
      <c r="A582" s="16" t="s">
        <v>44</v>
      </c>
      <c r="B582" s="17"/>
      <c r="C582" s="16" t="s">
        <v>4</v>
      </c>
      <c r="D582" s="51">
        <v>1897</v>
      </c>
      <c r="E582" s="51">
        <v>7572</v>
      </c>
      <c r="F582" s="51">
        <v>82459</v>
      </c>
      <c r="G582" s="14">
        <f>(E582/F582)*100</f>
        <v>9.182745364362896</v>
      </c>
    </row>
    <row r="583" spans="1:7" s="5" customFormat="1" ht="11.25" x14ac:dyDescent="0.2">
      <c r="A583" s="20" t="s">
        <v>43</v>
      </c>
      <c r="C583" s="20" t="s">
        <v>6</v>
      </c>
      <c r="D583" s="52">
        <v>1287</v>
      </c>
      <c r="E583" s="52">
        <v>5764.5</v>
      </c>
      <c r="F583" s="52">
        <v>68318</v>
      </c>
      <c r="G583" s="18">
        <f>(E583/F583)*100</f>
        <v>8.4377470066453935</v>
      </c>
    </row>
    <row r="584" spans="1:7" s="5" customFormat="1" ht="11.25" x14ac:dyDescent="0.2">
      <c r="A584" s="16" t="s">
        <v>42</v>
      </c>
      <c r="B584" s="17"/>
      <c r="C584" s="16" t="s">
        <v>6</v>
      </c>
      <c r="D584" s="51" t="s">
        <v>89</v>
      </c>
      <c r="E584" s="51" t="s">
        <v>89</v>
      </c>
      <c r="F584" s="51" t="s">
        <v>89</v>
      </c>
      <c r="G584" s="14" t="s">
        <v>89</v>
      </c>
    </row>
    <row r="585" spans="1:7" s="5" customFormat="1" ht="11.25" x14ac:dyDescent="0.2">
      <c r="A585" s="20" t="s">
        <v>41</v>
      </c>
      <c r="C585" s="20" t="s">
        <v>6</v>
      </c>
      <c r="D585" s="52" t="s">
        <v>89</v>
      </c>
      <c r="E585" s="52" t="s">
        <v>89</v>
      </c>
      <c r="F585" s="52" t="s">
        <v>89</v>
      </c>
      <c r="G585" s="18" t="s">
        <v>89</v>
      </c>
    </row>
    <row r="586" spans="1:7" s="5" customFormat="1" ht="11.25" x14ac:dyDescent="0.2">
      <c r="A586" s="16" t="s">
        <v>40</v>
      </c>
      <c r="B586" s="17"/>
      <c r="C586" s="16" t="s">
        <v>6</v>
      </c>
      <c r="D586" s="51">
        <v>754</v>
      </c>
      <c r="E586" s="51">
        <v>2078</v>
      </c>
      <c r="F586" s="51">
        <v>24151</v>
      </c>
      <c r="G586" s="14">
        <f>(E586/F586)*100</f>
        <v>8.604198583909568</v>
      </c>
    </row>
    <row r="587" spans="1:7" s="5" customFormat="1" ht="11.25" x14ac:dyDescent="0.2">
      <c r="A587" s="20" t="s">
        <v>39</v>
      </c>
      <c r="C587" s="20" t="s">
        <v>6</v>
      </c>
      <c r="D587" s="52">
        <v>172</v>
      </c>
      <c r="E587" s="52">
        <v>1789</v>
      </c>
      <c r="F587" s="52">
        <v>23962</v>
      </c>
      <c r="G587" s="18">
        <f>(E587/F587)*100</f>
        <v>7.4659878140388951</v>
      </c>
    </row>
    <row r="588" spans="1:7" s="5" customFormat="1" ht="11.25" x14ac:dyDescent="0.2">
      <c r="A588" s="16" t="s">
        <v>37</v>
      </c>
      <c r="B588" s="17"/>
      <c r="C588" s="16" t="s">
        <v>6</v>
      </c>
      <c r="D588" s="51" t="s">
        <v>89</v>
      </c>
      <c r="E588" s="51" t="s">
        <v>89</v>
      </c>
      <c r="F588" s="51" t="s">
        <v>89</v>
      </c>
      <c r="G588" s="14" t="s">
        <v>89</v>
      </c>
    </row>
    <row r="589" spans="1:7" s="5" customFormat="1" ht="11.25" x14ac:dyDescent="0.2">
      <c r="A589" s="20" t="s">
        <v>36</v>
      </c>
      <c r="C589" s="20" t="s">
        <v>6</v>
      </c>
      <c r="D589" s="52">
        <v>725</v>
      </c>
      <c r="E589" s="52">
        <v>3760</v>
      </c>
      <c r="F589" s="52">
        <v>45644</v>
      </c>
      <c r="G589" s="18">
        <f>(E589/F589)*100</f>
        <v>8.2376654105687486</v>
      </c>
    </row>
    <row r="590" spans="1:7" s="5" customFormat="1" ht="11.25" x14ac:dyDescent="0.2">
      <c r="A590" s="16" t="s">
        <v>35</v>
      </c>
      <c r="B590" s="17"/>
      <c r="C590" s="16" t="s">
        <v>6</v>
      </c>
      <c r="D590" s="51">
        <v>1629</v>
      </c>
      <c r="E590" s="51">
        <v>11589.9</v>
      </c>
      <c r="F590" s="51">
        <v>122859</v>
      </c>
      <c r="G590" s="14">
        <f>(E590/F590)*100</f>
        <v>9.4334969355114406</v>
      </c>
    </row>
    <row r="591" spans="1:7" s="5" customFormat="1" ht="11.25" x14ac:dyDescent="0.2">
      <c r="A591" s="20" t="s">
        <v>79</v>
      </c>
      <c r="C591" s="20" t="s">
        <v>6</v>
      </c>
      <c r="D591" s="52" t="s">
        <v>89</v>
      </c>
      <c r="E591" s="52" t="s">
        <v>89</v>
      </c>
      <c r="F591" s="52" t="s">
        <v>89</v>
      </c>
      <c r="G591" s="18" t="s">
        <v>89</v>
      </c>
    </row>
    <row r="592" spans="1:7" s="5" customFormat="1" ht="11.25" x14ac:dyDescent="0.2">
      <c r="A592" s="16" t="s">
        <v>34</v>
      </c>
      <c r="B592" s="17"/>
      <c r="C592" s="16" t="s">
        <v>6</v>
      </c>
      <c r="D592" s="51">
        <v>2082</v>
      </c>
      <c r="E592" s="51">
        <v>17481.8</v>
      </c>
      <c r="F592" s="51">
        <v>203889</v>
      </c>
      <c r="G592" s="14">
        <f>(E592/F592)*100</f>
        <v>8.5741751639372392</v>
      </c>
    </row>
    <row r="593" spans="1:7" s="5" customFormat="1" ht="11.25" x14ac:dyDescent="0.2">
      <c r="A593" s="20" t="s">
        <v>33</v>
      </c>
      <c r="C593" s="20" t="s">
        <v>6</v>
      </c>
      <c r="D593" s="52" t="s">
        <v>89</v>
      </c>
      <c r="E593" s="52" t="s">
        <v>89</v>
      </c>
      <c r="F593" s="52" t="s">
        <v>89</v>
      </c>
      <c r="G593" s="18" t="s">
        <v>89</v>
      </c>
    </row>
    <row r="594" spans="1:7" s="5" customFormat="1" ht="11.25" x14ac:dyDescent="0.2">
      <c r="A594" s="16" t="s">
        <v>32</v>
      </c>
      <c r="B594" s="17"/>
      <c r="C594" s="16" t="s">
        <v>6</v>
      </c>
      <c r="D594" s="51" t="s">
        <v>89</v>
      </c>
      <c r="E594" s="51" t="s">
        <v>89</v>
      </c>
      <c r="F594" s="51" t="s">
        <v>89</v>
      </c>
      <c r="G594" s="14" t="s">
        <v>89</v>
      </c>
    </row>
    <row r="595" spans="1:7" s="5" customFormat="1" ht="11.25" x14ac:dyDescent="0.2">
      <c r="A595" s="20" t="s">
        <v>31</v>
      </c>
      <c r="C595" s="20" t="s">
        <v>6</v>
      </c>
      <c r="D595" s="52" t="s">
        <v>89</v>
      </c>
      <c r="E595" s="52" t="s">
        <v>89</v>
      </c>
      <c r="F595" s="52" t="s">
        <v>89</v>
      </c>
      <c r="G595" s="18" t="s">
        <v>89</v>
      </c>
    </row>
    <row r="596" spans="1:7" s="5" customFormat="1" ht="11.25" x14ac:dyDescent="0.2">
      <c r="A596" s="16" t="s">
        <v>30</v>
      </c>
      <c r="B596" s="17"/>
      <c r="C596" s="16" t="s">
        <v>4</v>
      </c>
      <c r="D596" s="51">
        <v>4213</v>
      </c>
      <c r="E596" s="51">
        <v>24898.799999999999</v>
      </c>
      <c r="F596" s="51">
        <v>341509</v>
      </c>
      <c r="G596" s="14">
        <f>(E596/F596)*100</f>
        <v>7.2908181043544973</v>
      </c>
    </row>
    <row r="597" spans="1:7" s="5" customFormat="1" ht="11.25" x14ac:dyDescent="0.2">
      <c r="A597" s="20" t="s">
        <v>71</v>
      </c>
      <c r="C597" s="20" t="s">
        <v>6</v>
      </c>
      <c r="D597" s="52" t="s">
        <v>89</v>
      </c>
      <c r="E597" s="52" t="s">
        <v>89</v>
      </c>
      <c r="F597" s="52" t="s">
        <v>89</v>
      </c>
      <c r="G597" s="18" t="s">
        <v>89</v>
      </c>
    </row>
    <row r="598" spans="1:7" s="5" customFormat="1" ht="11.25" x14ac:dyDescent="0.2">
      <c r="A598" s="16" t="s">
        <v>28</v>
      </c>
      <c r="B598" s="17"/>
      <c r="C598" s="16" t="s">
        <v>6</v>
      </c>
      <c r="D598" s="51" t="s">
        <v>89</v>
      </c>
      <c r="E598" s="51" t="s">
        <v>89</v>
      </c>
      <c r="F598" s="51" t="s">
        <v>89</v>
      </c>
      <c r="G598" s="14" t="s">
        <v>89</v>
      </c>
    </row>
    <row r="599" spans="1:7" s="5" customFormat="1" ht="11.25" x14ac:dyDescent="0.2">
      <c r="A599" s="20" t="s">
        <v>27</v>
      </c>
      <c r="C599" s="20" t="s">
        <v>4</v>
      </c>
      <c r="D599" s="52">
        <v>123</v>
      </c>
      <c r="E599" s="52">
        <v>177.6</v>
      </c>
      <c r="F599" s="52">
        <v>2167</v>
      </c>
      <c r="G599" s="18">
        <f>(E599/F599)*100</f>
        <v>8.1956622058144895</v>
      </c>
    </row>
    <row r="600" spans="1:7" s="5" customFormat="1" ht="11.25" x14ac:dyDescent="0.2">
      <c r="A600" s="16" t="s">
        <v>26</v>
      </c>
      <c r="B600" s="17"/>
      <c r="C600" s="16" t="s">
        <v>6</v>
      </c>
      <c r="D600" s="51">
        <v>3157</v>
      </c>
      <c r="E600" s="51">
        <v>21115.3</v>
      </c>
      <c r="F600" s="51">
        <v>251115</v>
      </c>
      <c r="G600" s="14">
        <f>(E600/F600)*100</f>
        <v>8.4086175656571687</v>
      </c>
    </row>
    <row r="601" spans="1:7" s="5" customFormat="1" ht="11.25" x14ac:dyDescent="0.2">
      <c r="A601" s="20" t="s">
        <v>25</v>
      </c>
      <c r="C601" s="20" t="s">
        <v>24</v>
      </c>
      <c r="D601" s="52">
        <v>81</v>
      </c>
      <c r="E601" s="52">
        <v>641</v>
      </c>
      <c r="F601" s="52">
        <v>5173</v>
      </c>
      <c r="G601" s="18">
        <f>(E601/F601)*100</f>
        <v>12.391262323603325</v>
      </c>
    </row>
    <row r="602" spans="1:7" s="5" customFormat="1" ht="11.25" x14ac:dyDescent="0.2">
      <c r="A602" s="16" t="s">
        <v>23</v>
      </c>
      <c r="B602" s="17"/>
      <c r="C602" s="16" t="s">
        <v>6</v>
      </c>
      <c r="D602" s="51" t="s">
        <v>89</v>
      </c>
      <c r="E602" s="51" t="s">
        <v>89</v>
      </c>
      <c r="F602" s="51" t="s">
        <v>89</v>
      </c>
      <c r="G602" s="14" t="s">
        <v>89</v>
      </c>
    </row>
    <row r="603" spans="1:7" s="5" customFormat="1" ht="11.25" x14ac:dyDescent="0.2">
      <c r="A603" s="20" t="s">
        <v>22</v>
      </c>
      <c r="C603" s="20" t="s">
        <v>6</v>
      </c>
      <c r="D603" s="52" t="s">
        <v>89</v>
      </c>
      <c r="E603" s="52" t="s">
        <v>89</v>
      </c>
      <c r="F603" s="52" t="s">
        <v>89</v>
      </c>
      <c r="G603" s="18" t="s">
        <v>89</v>
      </c>
    </row>
    <row r="604" spans="1:7" s="5" customFormat="1" ht="11.25" x14ac:dyDescent="0.2">
      <c r="A604" s="16" t="s">
        <v>21</v>
      </c>
      <c r="B604" s="17"/>
      <c r="C604" s="56" t="s">
        <v>6</v>
      </c>
      <c r="D604" s="51" t="s">
        <v>89</v>
      </c>
      <c r="E604" s="51" t="s">
        <v>89</v>
      </c>
      <c r="F604" s="51" t="s">
        <v>89</v>
      </c>
      <c r="G604" s="14" t="s">
        <v>89</v>
      </c>
    </row>
    <row r="605" spans="1:7" s="5" customFormat="1" ht="11.25" x14ac:dyDescent="0.2">
      <c r="A605" s="20" t="s">
        <v>20</v>
      </c>
      <c r="C605" s="20" t="s">
        <v>6</v>
      </c>
      <c r="D605" s="52">
        <v>450</v>
      </c>
      <c r="E605" s="52">
        <v>3820</v>
      </c>
      <c r="F605" s="52">
        <v>41846</v>
      </c>
      <c r="G605" s="18">
        <f>(E605/F605)*100</f>
        <v>9.1287100320221768</v>
      </c>
    </row>
    <row r="606" spans="1:7" s="5" customFormat="1" ht="11.25" x14ac:dyDescent="0.2">
      <c r="A606" s="16" t="s">
        <v>19</v>
      </c>
      <c r="B606" s="17"/>
      <c r="C606" s="16" t="s">
        <v>6</v>
      </c>
      <c r="D606" s="51" t="s">
        <v>89</v>
      </c>
      <c r="E606" s="51" t="s">
        <v>89</v>
      </c>
      <c r="F606" s="51" t="s">
        <v>89</v>
      </c>
      <c r="G606" s="14" t="s">
        <v>89</v>
      </c>
    </row>
    <row r="607" spans="1:7" s="5" customFormat="1" ht="11.25" x14ac:dyDescent="0.2">
      <c r="A607" s="20" t="s">
        <v>18</v>
      </c>
      <c r="C607" s="20" t="s">
        <v>6</v>
      </c>
      <c r="D607" s="52">
        <v>4453</v>
      </c>
      <c r="E607" s="52">
        <v>34167</v>
      </c>
      <c r="F607" s="52">
        <v>410174</v>
      </c>
      <c r="G607" s="18">
        <f>(E607/F607)*100</f>
        <v>8.3298795145474855</v>
      </c>
    </row>
    <row r="608" spans="1:7" s="5" customFormat="1" ht="11.25" x14ac:dyDescent="0.2">
      <c r="A608" s="16" t="s">
        <v>17</v>
      </c>
      <c r="B608" s="17"/>
      <c r="C608" s="16" t="s">
        <v>4</v>
      </c>
      <c r="D608" s="51">
        <v>56</v>
      </c>
      <c r="E608" s="51">
        <v>153</v>
      </c>
      <c r="F608" s="51">
        <v>2543</v>
      </c>
      <c r="G608" s="14">
        <f>(E608/F608)*100</f>
        <v>6.0165159260715688</v>
      </c>
    </row>
    <row r="609" spans="1:7" s="5" customFormat="1" ht="11.25" x14ac:dyDescent="0.2">
      <c r="A609" s="20" t="s">
        <v>15</v>
      </c>
      <c r="C609" s="20" t="s">
        <v>6</v>
      </c>
      <c r="D609" s="52" t="s">
        <v>89</v>
      </c>
      <c r="E609" s="52" t="s">
        <v>89</v>
      </c>
      <c r="F609" s="52" t="s">
        <v>89</v>
      </c>
      <c r="G609" s="18" t="s">
        <v>89</v>
      </c>
    </row>
    <row r="610" spans="1:7" s="5" customFormat="1" ht="11.25" x14ac:dyDescent="0.2">
      <c r="A610" s="16" t="s">
        <v>14</v>
      </c>
      <c r="B610" s="17"/>
      <c r="C610" s="16" t="s">
        <v>6</v>
      </c>
      <c r="D610" s="51" t="s">
        <v>89</v>
      </c>
      <c r="E610" s="51" t="s">
        <v>89</v>
      </c>
      <c r="F610" s="51" t="s">
        <v>89</v>
      </c>
      <c r="G610" s="14" t="s">
        <v>89</v>
      </c>
    </row>
    <row r="611" spans="1:7" s="5" customFormat="1" ht="11.25" x14ac:dyDescent="0.2">
      <c r="A611" s="20" t="s">
        <v>13</v>
      </c>
      <c r="C611" s="20" t="s">
        <v>6</v>
      </c>
      <c r="D611" s="52">
        <v>1178</v>
      </c>
      <c r="E611" s="52">
        <v>6914</v>
      </c>
      <c r="F611" s="52">
        <v>77999</v>
      </c>
      <c r="G611" s="18">
        <f>(E611/F611)*100</f>
        <v>8.8642162079001015</v>
      </c>
    </row>
    <row r="612" spans="1:7" s="5" customFormat="1" ht="11.25" x14ac:dyDescent="0.2">
      <c r="A612" s="16" t="s">
        <v>12</v>
      </c>
      <c r="B612" s="17"/>
      <c r="C612" s="16" t="s">
        <v>6</v>
      </c>
      <c r="D612" s="51" t="s">
        <v>89</v>
      </c>
      <c r="E612" s="51" t="s">
        <v>89</v>
      </c>
      <c r="F612" s="51" t="s">
        <v>89</v>
      </c>
      <c r="G612" s="14" t="s">
        <v>89</v>
      </c>
    </row>
    <row r="613" spans="1:7" s="5" customFormat="1" ht="11.25" x14ac:dyDescent="0.2">
      <c r="A613" s="20" t="s">
        <v>11</v>
      </c>
      <c r="C613" s="20" t="s">
        <v>6</v>
      </c>
      <c r="D613" s="52">
        <v>1018</v>
      </c>
      <c r="E613" s="52">
        <v>9090.4</v>
      </c>
      <c r="F613" s="52">
        <v>88782</v>
      </c>
      <c r="G613" s="18">
        <f>(E613/F613)*100</f>
        <v>10.239012412425943</v>
      </c>
    </row>
    <row r="614" spans="1:7" s="5" customFormat="1" ht="11.25" x14ac:dyDescent="0.2">
      <c r="A614" s="16" t="s">
        <v>10</v>
      </c>
      <c r="B614" s="17"/>
      <c r="C614" s="16" t="s">
        <v>6</v>
      </c>
      <c r="D614" s="51">
        <v>3759</v>
      </c>
      <c r="E614" s="51">
        <v>7325</v>
      </c>
      <c r="F614" s="51">
        <v>68066</v>
      </c>
      <c r="G614" s="14">
        <f>(E614/F614)*100</f>
        <v>10.761613727852378</v>
      </c>
    </row>
    <row r="615" spans="1:7" s="5" customFormat="1" ht="11.25" x14ac:dyDescent="0.2">
      <c r="A615" s="20" t="s">
        <v>9</v>
      </c>
      <c r="C615" s="20" t="s">
        <v>8</v>
      </c>
      <c r="D615" s="52">
        <v>450</v>
      </c>
      <c r="E615" s="52">
        <v>1093</v>
      </c>
      <c r="F615" s="52">
        <v>10599</v>
      </c>
      <c r="G615" s="18">
        <f>(E615/F615)*100</f>
        <v>10.312293612604963</v>
      </c>
    </row>
    <row r="616" spans="1:7" s="5" customFormat="1" ht="11.25" x14ac:dyDescent="0.2">
      <c r="A616" s="16" t="s">
        <v>7</v>
      </c>
      <c r="B616" s="17"/>
      <c r="C616" s="16" t="s">
        <v>6</v>
      </c>
      <c r="D616" s="51">
        <v>431</v>
      </c>
      <c r="E616" s="51">
        <v>3959.6</v>
      </c>
      <c r="F616" s="51">
        <v>43999</v>
      </c>
      <c r="G616" s="14">
        <f>(E616/F616)*100</f>
        <v>8.9992954385326929</v>
      </c>
    </row>
    <row r="617" spans="1:7" s="5" customFormat="1" ht="11.25" x14ac:dyDescent="0.2">
      <c r="A617" s="20" t="s">
        <v>5</v>
      </c>
      <c r="C617" s="20" t="s">
        <v>4</v>
      </c>
      <c r="D617" s="52">
        <v>209</v>
      </c>
      <c r="E617" s="52">
        <v>1031</v>
      </c>
      <c r="F617" s="52">
        <v>11321</v>
      </c>
      <c r="G617" s="18">
        <f>(E617/F617)*100</f>
        <v>9.1069693489974384</v>
      </c>
    </row>
    <row r="618" spans="1:7" s="5" customFormat="1" ht="11.25" customHeight="1" thickBot="1" x14ac:dyDescent="0.25">
      <c r="A618" s="16" t="s">
        <v>76</v>
      </c>
      <c r="B618" s="17"/>
      <c r="C618" s="16" t="s">
        <v>75</v>
      </c>
      <c r="D618" s="51">
        <v>7</v>
      </c>
      <c r="E618" s="51">
        <v>1497.4</v>
      </c>
      <c r="F618" s="51">
        <v>52344</v>
      </c>
      <c r="G618" s="60">
        <f>(E618/F618)*100</f>
        <v>2.860690814611035</v>
      </c>
    </row>
    <row r="619" spans="1:7" ht="11.25" customHeight="1" thickBot="1" x14ac:dyDescent="0.25">
      <c r="A619" s="50" t="s">
        <v>3</v>
      </c>
      <c r="B619" s="49" t="s">
        <v>2</v>
      </c>
      <c r="C619" s="48"/>
      <c r="D619" s="47">
        <f>SUM(D565,D568,D570:D618)</f>
        <v>117921</v>
      </c>
      <c r="E619" s="47">
        <f>SUM(E565,E568,E570:E618)</f>
        <v>943133.60000000009</v>
      </c>
      <c r="F619" s="47">
        <f>SUM(F565,F568,F570:F618)</f>
        <v>11053251</v>
      </c>
      <c r="G619" s="46">
        <f>(E619/F619)*100</f>
        <v>8.5326353305466416</v>
      </c>
    </row>
    <row r="620" spans="1:7" s="5" customFormat="1" ht="7.5" customHeight="1" x14ac:dyDescent="0.2">
      <c r="A620" s="1"/>
      <c r="B620" s="1"/>
      <c r="C620" s="1"/>
      <c r="D620" s="1"/>
      <c r="E620" s="1"/>
      <c r="F620" s="1"/>
      <c r="G620" s="1"/>
    </row>
    <row r="621" spans="1:7" ht="11.25" customHeight="1" x14ac:dyDescent="0.2">
      <c r="A621" s="58" t="s">
        <v>88</v>
      </c>
      <c r="B621" s="5"/>
      <c r="C621" s="58"/>
      <c r="D621" s="3"/>
      <c r="E621" s="57"/>
      <c r="F621" s="3"/>
      <c r="G621" s="2"/>
    </row>
    <row r="622" spans="1:7" s="5" customFormat="1" ht="7.5" customHeight="1" x14ac:dyDescent="0.2">
      <c r="A622" s="1"/>
      <c r="B622" s="1"/>
      <c r="C622" s="1"/>
      <c r="D622" s="1"/>
      <c r="E622" s="1"/>
      <c r="F622" s="1"/>
      <c r="G622" s="1"/>
    </row>
    <row r="623" spans="1:7" ht="11.25" customHeight="1" x14ac:dyDescent="0.2">
      <c r="A623" s="5" t="s">
        <v>1</v>
      </c>
      <c r="B623" s="4" t="s">
        <v>0</v>
      </c>
      <c r="C623" s="4"/>
      <c r="D623" s="3"/>
      <c r="E623" s="3"/>
      <c r="F623" s="3"/>
      <c r="G623" s="2"/>
    </row>
    <row r="627" spans="1:7" ht="26.25" customHeight="1" x14ac:dyDescent="0.2">
      <c r="A627" s="45" t="s">
        <v>70</v>
      </c>
      <c r="B627" s="44" t="s">
        <v>92</v>
      </c>
      <c r="C627" s="43"/>
      <c r="D627" s="43"/>
      <c r="E627" s="43"/>
      <c r="F627" s="43"/>
      <c r="G627" s="43"/>
    </row>
    <row r="628" spans="1:7" ht="7.5" customHeight="1" thickBot="1" x14ac:dyDescent="0.25">
      <c r="A628" s="42"/>
      <c r="B628" s="42"/>
      <c r="C628" s="42"/>
      <c r="D628" s="41"/>
      <c r="E628" s="40"/>
      <c r="F628" s="40"/>
      <c r="G628" s="39"/>
    </row>
    <row r="629" spans="1:7" s="38" customFormat="1" ht="26.25" thickBot="1" x14ac:dyDescent="0.25">
      <c r="A629" s="36" t="s">
        <v>68</v>
      </c>
      <c r="B629" s="37"/>
      <c r="C629" s="36" t="s">
        <v>67</v>
      </c>
      <c r="D629" s="35" t="s">
        <v>66</v>
      </c>
      <c r="E629" s="35" t="s">
        <v>65</v>
      </c>
      <c r="F629" s="34" t="s">
        <v>64</v>
      </c>
      <c r="G629" s="33" t="s">
        <v>63</v>
      </c>
    </row>
    <row r="630" spans="1:7" s="38" customFormat="1" ht="27.75" thickBot="1" x14ac:dyDescent="0.25">
      <c r="A630" s="32"/>
      <c r="B630" s="32"/>
      <c r="C630" s="32"/>
      <c r="D630" s="31"/>
      <c r="E630" s="30" t="s">
        <v>62</v>
      </c>
      <c r="F630" s="30" t="s">
        <v>61</v>
      </c>
      <c r="G630" s="29" t="s">
        <v>60</v>
      </c>
    </row>
    <row r="631" spans="1:7" s="5" customFormat="1" ht="11.25" customHeight="1" x14ac:dyDescent="0.2">
      <c r="A631" s="28" t="s">
        <v>59</v>
      </c>
      <c r="C631" s="20" t="s">
        <v>58</v>
      </c>
      <c r="D631" s="52">
        <v>80929</v>
      </c>
      <c r="E631" s="52">
        <v>715106.8</v>
      </c>
      <c r="F631" s="52">
        <v>8556034</v>
      </c>
      <c r="G631" s="18">
        <f>(E631/F631)*100</f>
        <v>8.3579237763664818</v>
      </c>
    </row>
    <row r="632" spans="1:7" s="5" customFormat="1" ht="11.25" x14ac:dyDescent="0.2">
      <c r="A632" s="24" t="s">
        <v>57</v>
      </c>
      <c r="B632" s="17"/>
      <c r="C632" s="17"/>
      <c r="D632" s="23">
        <v>35334</v>
      </c>
      <c r="E632" s="23">
        <v>200499.4</v>
      </c>
      <c r="F632" s="23">
        <v>2451731</v>
      </c>
      <c r="G632" s="14">
        <f>(E632/F632)*100</f>
        <v>8.1778710633425931</v>
      </c>
    </row>
    <row r="633" spans="1:7" s="5" customFormat="1" ht="7.5" customHeight="1" x14ac:dyDescent="0.2">
      <c r="D633" s="22"/>
      <c r="E633" s="22"/>
      <c r="F633" s="22"/>
      <c r="G633" s="22"/>
    </row>
    <row r="634" spans="1:7" s="5" customFormat="1" ht="11.25" x14ac:dyDescent="0.2">
      <c r="A634" s="24" t="s">
        <v>90</v>
      </c>
      <c r="B634" s="17"/>
      <c r="C634" s="17"/>
      <c r="D634" s="59">
        <v>3221</v>
      </c>
      <c r="E634" s="59">
        <v>17607.8</v>
      </c>
      <c r="F634" s="59">
        <v>203271</v>
      </c>
      <c r="G634" s="14">
        <f>(E634/F634)*100</f>
        <v>8.6622292407672514</v>
      </c>
    </row>
    <row r="635" spans="1:7" s="5" customFormat="1" ht="7.5" customHeight="1" x14ac:dyDescent="0.2">
      <c r="D635" s="22"/>
      <c r="E635" s="22"/>
      <c r="F635" s="22"/>
      <c r="G635" s="22"/>
    </row>
    <row r="636" spans="1:7" s="5" customFormat="1" ht="11.25" x14ac:dyDescent="0.2">
      <c r="A636" s="16" t="s">
        <v>56</v>
      </c>
      <c r="B636" s="17"/>
      <c r="C636" s="16" t="s">
        <v>6</v>
      </c>
      <c r="D636" s="51" t="s">
        <v>89</v>
      </c>
      <c r="E636" s="51" t="s">
        <v>89</v>
      </c>
      <c r="F636" s="51" t="s">
        <v>89</v>
      </c>
      <c r="G636" s="14" t="s">
        <v>89</v>
      </c>
    </row>
    <row r="637" spans="1:7" s="5" customFormat="1" ht="11.25" x14ac:dyDescent="0.2">
      <c r="A637" s="20" t="s">
        <v>55</v>
      </c>
      <c r="C637" s="20" t="s">
        <v>6</v>
      </c>
      <c r="D637" s="52" t="s">
        <v>89</v>
      </c>
      <c r="E637" s="52" t="s">
        <v>89</v>
      </c>
      <c r="F637" s="52" t="s">
        <v>89</v>
      </c>
      <c r="G637" s="18" t="s">
        <v>89</v>
      </c>
    </row>
    <row r="638" spans="1:7" s="5" customFormat="1" ht="11.25" x14ac:dyDescent="0.2">
      <c r="A638" s="16" t="s">
        <v>54</v>
      </c>
      <c r="B638" s="17"/>
      <c r="C638" s="16" t="s">
        <v>6</v>
      </c>
      <c r="D638" s="51">
        <v>1354</v>
      </c>
      <c r="E638" s="51">
        <v>8697</v>
      </c>
      <c r="F638" s="51">
        <v>96055</v>
      </c>
      <c r="G638" s="14">
        <f>(E638/F638)*100</f>
        <v>9.0541877049606985</v>
      </c>
    </row>
    <row r="639" spans="1:7" s="5" customFormat="1" ht="11.25" x14ac:dyDescent="0.2">
      <c r="A639" s="20" t="s">
        <v>53</v>
      </c>
      <c r="C639" s="20" t="s">
        <v>4</v>
      </c>
      <c r="D639" s="52">
        <v>230</v>
      </c>
      <c r="E639" s="52">
        <v>425.3</v>
      </c>
      <c r="F639" s="52">
        <v>4576</v>
      </c>
      <c r="G639" s="18">
        <f>(E639/F639)*100</f>
        <v>9.2941433566433567</v>
      </c>
    </row>
    <row r="640" spans="1:7" s="5" customFormat="1" ht="11.25" x14ac:dyDescent="0.2">
      <c r="A640" s="16" t="s">
        <v>52</v>
      </c>
      <c r="B640" s="17"/>
      <c r="C640" s="16" t="s">
        <v>6</v>
      </c>
      <c r="D640" s="51">
        <v>934</v>
      </c>
      <c r="E640" s="51">
        <v>4340</v>
      </c>
      <c r="F640" s="51">
        <v>52079</v>
      </c>
      <c r="G640" s="14">
        <f>(E640/F640)*100</f>
        <v>8.3334933466464403</v>
      </c>
    </row>
    <row r="641" spans="1:7" s="5" customFormat="1" ht="11.25" x14ac:dyDescent="0.2">
      <c r="A641" s="20" t="s">
        <v>51</v>
      </c>
      <c r="C641" s="20" t="s">
        <v>4</v>
      </c>
      <c r="D641" s="52">
        <v>1710</v>
      </c>
      <c r="E641" s="52">
        <v>7224</v>
      </c>
      <c r="F641" s="52">
        <v>131997</v>
      </c>
      <c r="G641" s="18">
        <f>(E641/F641)*100</f>
        <v>5.472851655719448</v>
      </c>
    </row>
    <row r="642" spans="1:7" s="5" customFormat="1" ht="11.25" x14ac:dyDescent="0.2">
      <c r="A642" s="16" t="s">
        <v>50</v>
      </c>
      <c r="B642" s="17"/>
      <c r="C642" s="16" t="s">
        <v>4</v>
      </c>
      <c r="D642" s="51">
        <v>283</v>
      </c>
      <c r="E642" s="51">
        <v>1089</v>
      </c>
      <c r="F642" s="51">
        <v>8871</v>
      </c>
      <c r="G642" s="14">
        <f>(E642/F642)*100</f>
        <v>12.275955360162328</v>
      </c>
    </row>
    <row r="643" spans="1:7" s="5" customFormat="1" ht="11.25" x14ac:dyDescent="0.2">
      <c r="A643" s="20" t="s">
        <v>49</v>
      </c>
      <c r="C643" s="20" t="s">
        <v>6</v>
      </c>
      <c r="D643" s="52" t="s">
        <v>89</v>
      </c>
      <c r="E643" s="52" t="s">
        <v>89</v>
      </c>
      <c r="F643" s="52" t="s">
        <v>89</v>
      </c>
      <c r="G643" s="18" t="s">
        <v>89</v>
      </c>
    </row>
    <row r="644" spans="1:7" s="5" customFormat="1" ht="11.25" x14ac:dyDescent="0.2">
      <c r="A644" s="16" t="s">
        <v>48</v>
      </c>
      <c r="B644" s="17"/>
      <c r="C644" s="16" t="s">
        <v>6</v>
      </c>
      <c r="D644" s="51" t="s">
        <v>89</v>
      </c>
      <c r="E644" s="51" t="s">
        <v>89</v>
      </c>
      <c r="F644" s="51" t="s">
        <v>89</v>
      </c>
      <c r="G644" s="14" t="s">
        <v>89</v>
      </c>
    </row>
    <row r="645" spans="1:7" s="5" customFormat="1" ht="11.25" x14ac:dyDescent="0.2">
      <c r="A645" s="20" t="s">
        <v>47</v>
      </c>
      <c r="C645" s="20" t="s">
        <v>6</v>
      </c>
      <c r="D645" s="52" t="s">
        <v>89</v>
      </c>
      <c r="E645" s="52" t="s">
        <v>89</v>
      </c>
      <c r="F645" s="52" t="s">
        <v>89</v>
      </c>
      <c r="G645" s="18" t="s">
        <v>89</v>
      </c>
    </row>
    <row r="646" spans="1:7" s="5" customFormat="1" ht="11.25" x14ac:dyDescent="0.2">
      <c r="A646" s="16" t="s">
        <v>46</v>
      </c>
      <c r="B646" s="17"/>
      <c r="C646" s="16" t="s">
        <v>6</v>
      </c>
      <c r="D646" s="51" t="s">
        <v>89</v>
      </c>
      <c r="E646" s="51" t="s">
        <v>89</v>
      </c>
      <c r="F646" s="51" t="s">
        <v>89</v>
      </c>
      <c r="G646" s="14" t="s">
        <v>89</v>
      </c>
    </row>
    <row r="647" spans="1:7" s="5" customFormat="1" ht="11.25" x14ac:dyDescent="0.2">
      <c r="A647" s="20" t="s">
        <v>45</v>
      </c>
      <c r="C647" s="20" t="s">
        <v>4</v>
      </c>
      <c r="D647" s="52" t="s">
        <v>89</v>
      </c>
      <c r="E647" s="52" t="s">
        <v>89</v>
      </c>
      <c r="F647" s="52" t="s">
        <v>89</v>
      </c>
      <c r="G647" s="18" t="s">
        <v>89</v>
      </c>
    </row>
    <row r="648" spans="1:7" s="5" customFormat="1" ht="11.25" x14ac:dyDescent="0.2">
      <c r="A648" s="16" t="s">
        <v>44</v>
      </c>
      <c r="B648" s="17"/>
      <c r="C648" s="16" t="s">
        <v>4</v>
      </c>
      <c r="D648" s="51">
        <v>1886</v>
      </c>
      <c r="E648" s="51">
        <v>7588</v>
      </c>
      <c r="F648" s="51">
        <v>82696</v>
      </c>
      <c r="G648" s="14">
        <f>(E648/F648)*100</f>
        <v>9.1757763374286547</v>
      </c>
    </row>
    <row r="649" spans="1:7" s="5" customFormat="1" ht="11.25" x14ac:dyDescent="0.2">
      <c r="A649" s="20" t="s">
        <v>43</v>
      </c>
      <c r="C649" s="20" t="s">
        <v>6</v>
      </c>
      <c r="D649" s="52">
        <v>1237</v>
      </c>
      <c r="E649" s="52">
        <v>5471</v>
      </c>
      <c r="F649" s="52">
        <v>69912</v>
      </c>
      <c r="G649" s="18">
        <f>(E649/F649)*100</f>
        <v>7.8255521226684968</v>
      </c>
    </row>
    <row r="650" spans="1:7" s="5" customFormat="1" ht="11.25" x14ac:dyDescent="0.2">
      <c r="A650" s="16" t="s">
        <v>42</v>
      </c>
      <c r="B650" s="17"/>
      <c r="C650" s="16" t="s">
        <v>6</v>
      </c>
      <c r="D650" s="51" t="s">
        <v>89</v>
      </c>
      <c r="E650" s="51" t="s">
        <v>89</v>
      </c>
      <c r="F650" s="51" t="s">
        <v>89</v>
      </c>
      <c r="G650" s="14" t="s">
        <v>89</v>
      </c>
    </row>
    <row r="651" spans="1:7" s="5" customFormat="1" ht="11.25" x14ac:dyDescent="0.2">
      <c r="A651" s="20" t="s">
        <v>41</v>
      </c>
      <c r="C651" s="20" t="s">
        <v>6</v>
      </c>
      <c r="D651" s="52" t="s">
        <v>89</v>
      </c>
      <c r="E651" s="52" t="s">
        <v>89</v>
      </c>
      <c r="F651" s="52" t="s">
        <v>89</v>
      </c>
      <c r="G651" s="18" t="s">
        <v>89</v>
      </c>
    </row>
    <row r="652" spans="1:7" s="5" customFormat="1" ht="11.25" x14ac:dyDescent="0.2">
      <c r="A652" s="16" t="s">
        <v>40</v>
      </c>
      <c r="B652" s="17"/>
      <c r="C652" s="16" t="s">
        <v>6</v>
      </c>
      <c r="D652" s="51">
        <v>736</v>
      </c>
      <c r="E652" s="51">
        <v>3621</v>
      </c>
      <c r="F652" s="51">
        <v>40638</v>
      </c>
      <c r="G652" s="14">
        <f>(E652/F652)*100</f>
        <v>8.91037944780747</v>
      </c>
    </row>
    <row r="653" spans="1:7" s="5" customFormat="1" ht="11.25" x14ac:dyDescent="0.2">
      <c r="A653" s="20" t="s">
        <v>39</v>
      </c>
      <c r="C653" s="20" t="s">
        <v>6</v>
      </c>
      <c r="D653" s="52">
        <v>171</v>
      </c>
      <c r="E653" s="52">
        <v>1792</v>
      </c>
      <c r="F653" s="52">
        <v>24410</v>
      </c>
      <c r="G653" s="18">
        <f>(E653/F653)*100</f>
        <v>7.341253584596477</v>
      </c>
    </row>
    <row r="654" spans="1:7" s="5" customFormat="1" ht="11.25" x14ac:dyDescent="0.2">
      <c r="A654" s="16" t="s">
        <v>37</v>
      </c>
      <c r="B654" s="17"/>
      <c r="C654" s="16" t="s">
        <v>6</v>
      </c>
      <c r="D654" s="51" t="s">
        <v>89</v>
      </c>
      <c r="E654" s="51" t="s">
        <v>89</v>
      </c>
      <c r="F654" s="51" t="s">
        <v>89</v>
      </c>
      <c r="G654" s="14" t="s">
        <v>89</v>
      </c>
    </row>
    <row r="655" spans="1:7" s="5" customFormat="1" ht="11.25" x14ac:dyDescent="0.2">
      <c r="A655" s="20" t="s">
        <v>36</v>
      </c>
      <c r="C655" s="20" t="s">
        <v>6</v>
      </c>
      <c r="D655" s="52">
        <v>725</v>
      </c>
      <c r="E655" s="52">
        <v>3750</v>
      </c>
      <c r="F655" s="52">
        <v>44753</v>
      </c>
      <c r="G655" s="18">
        <f>(E655/F655)*100</f>
        <v>8.3793265255960492</v>
      </c>
    </row>
    <row r="656" spans="1:7" s="5" customFormat="1" ht="11.25" x14ac:dyDescent="0.2">
      <c r="A656" s="16" t="s">
        <v>35</v>
      </c>
      <c r="B656" s="17"/>
      <c r="C656" s="16" t="s">
        <v>6</v>
      </c>
      <c r="D656" s="51">
        <v>1480</v>
      </c>
      <c r="E656" s="51">
        <v>10384.700000000001</v>
      </c>
      <c r="F656" s="51">
        <v>113986</v>
      </c>
      <c r="G656" s="14">
        <f>(E656/F656)*100</f>
        <v>9.1105047988349455</v>
      </c>
    </row>
    <row r="657" spans="1:7" s="5" customFormat="1" ht="11.25" x14ac:dyDescent="0.2">
      <c r="A657" s="20" t="s">
        <v>79</v>
      </c>
      <c r="C657" s="20" t="s">
        <v>6</v>
      </c>
      <c r="D657" s="52" t="s">
        <v>89</v>
      </c>
      <c r="E657" s="52" t="s">
        <v>89</v>
      </c>
      <c r="F657" s="52" t="s">
        <v>89</v>
      </c>
      <c r="G657" s="18" t="s">
        <v>89</v>
      </c>
    </row>
    <row r="658" spans="1:7" s="5" customFormat="1" ht="11.25" x14ac:dyDescent="0.2">
      <c r="A658" s="16" t="s">
        <v>34</v>
      </c>
      <c r="B658" s="17"/>
      <c r="C658" s="16" t="s">
        <v>6</v>
      </c>
      <c r="D658" s="51">
        <v>1977</v>
      </c>
      <c r="E658" s="51">
        <v>17286.5</v>
      </c>
      <c r="F658" s="51">
        <v>201096</v>
      </c>
      <c r="G658" s="14">
        <f>(E658/F658)*100</f>
        <v>8.5961431356168205</v>
      </c>
    </row>
    <row r="659" spans="1:7" s="5" customFormat="1" ht="11.25" x14ac:dyDescent="0.2">
      <c r="A659" s="20" t="s">
        <v>33</v>
      </c>
      <c r="C659" s="20" t="s">
        <v>6</v>
      </c>
      <c r="D659" s="52" t="s">
        <v>89</v>
      </c>
      <c r="E659" s="52" t="s">
        <v>89</v>
      </c>
      <c r="F659" s="52" t="s">
        <v>89</v>
      </c>
      <c r="G659" s="18" t="s">
        <v>89</v>
      </c>
    </row>
    <row r="660" spans="1:7" s="5" customFormat="1" ht="11.25" x14ac:dyDescent="0.2">
      <c r="A660" s="16" t="s">
        <v>32</v>
      </c>
      <c r="B660" s="17"/>
      <c r="C660" s="16" t="s">
        <v>6</v>
      </c>
      <c r="D660" s="51" t="s">
        <v>89</v>
      </c>
      <c r="E660" s="51" t="s">
        <v>89</v>
      </c>
      <c r="F660" s="51" t="s">
        <v>89</v>
      </c>
      <c r="G660" s="14" t="s">
        <v>89</v>
      </c>
    </row>
    <row r="661" spans="1:7" s="5" customFormat="1" ht="11.25" x14ac:dyDescent="0.2">
      <c r="A661" s="20" t="s">
        <v>31</v>
      </c>
      <c r="C661" s="20" t="s">
        <v>6</v>
      </c>
      <c r="D661" s="52" t="s">
        <v>89</v>
      </c>
      <c r="E661" s="52" t="s">
        <v>89</v>
      </c>
      <c r="F661" s="52" t="s">
        <v>89</v>
      </c>
      <c r="G661" s="18" t="s">
        <v>89</v>
      </c>
    </row>
    <row r="662" spans="1:7" s="5" customFormat="1" ht="11.25" x14ac:dyDescent="0.2">
      <c r="A662" s="16" t="s">
        <v>30</v>
      </c>
      <c r="B662" s="17"/>
      <c r="C662" s="16" t="s">
        <v>4</v>
      </c>
      <c r="D662" s="51">
        <v>4046</v>
      </c>
      <c r="E662" s="51">
        <v>21856.6</v>
      </c>
      <c r="F662" s="51">
        <v>311904</v>
      </c>
      <c r="G662" s="14">
        <f>(E662/F662)*100</f>
        <v>7.0074766594849693</v>
      </c>
    </row>
    <row r="663" spans="1:7" s="5" customFormat="1" ht="11.25" x14ac:dyDescent="0.2">
      <c r="A663" s="20" t="s">
        <v>71</v>
      </c>
      <c r="C663" s="20" t="s">
        <v>6</v>
      </c>
      <c r="D663" s="52" t="s">
        <v>89</v>
      </c>
      <c r="E663" s="52" t="s">
        <v>89</v>
      </c>
      <c r="F663" s="52" t="s">
        <v>89</v>
      </c>
      <c r="G663" s="18" t="s">
        <v>89</v>
      </c>
    </row>
    <row r="664" spans="1:7" s="5" customFormat="1" ht="11.25" x14ac:dyDescent="0.2">
      <c r="A664" s="16" t="s">
        <v>28</v>
      </c>
      <c r="B664" s="17"/>
      <c r="C664" s="16" t="s">
        <v>6</v>
      </c>
      <c r="D664" s="51" t="s">
        <v>89</v>
      </c>
      <c r="E664" s="51" t="s">
        <v>89</v>
      </c>
      <c r="F664" s="51" t="s">
        <v>89</v>
      </c>
      <c r="G664" s="14" t="s">
        <v>89</v>
      </c>
    </row>
    <row r="665" spans="1:7" s="5" customFormat="1" ht="11.25" x14ac:dyDescent="0.2">
      <c r="A665" s="20" t="s">
        <v>27</v>
      </c>
      <c r="C665" s="20" t="s">
        <v>4</v>
      </c>
      <c r="D665" s="52">
        <v>119</v>
      </c>
      <c r="E665" s="52">
        <v>170.6</v>
      </c>
      <c r="F665" s="52">
        <v>2080</v>
      </c>
      <c r="G665" s="18">
        <f>(E665/F665)*100</f>
        <v>8.2019230769230766</v>
      </c>
    </row>
    <row r="666" spans="1:7" s="5" customFormat="1" ht="11.25" x14ac:dyDescent="0.2">
      <c r="A666" s="16" t="s">
        <v>26</v>
      </c>
      <c r="B666" s="17"/>
      <c r="C666" s="16" t="s">
        <v>6</v>
      </c>
      <c r="D666" s="51">
        <v>3147</v>
      </c>
      <c r="E666" s="51">
        <v>20830.099999999999</v>
      </c>
      <c r="F666" s="51">
        <v>250917</v>
      </c>
      <c r="G666" s="14">
        <f>(E666/F666)*100</f>
        <v>8.301589768728304</v>
      </c>
    </row>
    <row r="667" spans="1:7" s="5" customFormat="1" ht="11.25" x14ac:dyDescent="0.2">
      <c r="A667" s="20" t="s">
        <v>25</v>
      </c>
      <c r="C667" s="20" t="s">
        <v>24</v>
      </c>
      <c r="D667" s="52">
        <v>86</v>
      </c>
      <c r="E667" s="52">
        <v>742</v>
      </c>
      <c r="F667" s="52">
        <v>6507</v>
      </c>
      <c r="G667" s="18">
        <f>(E667/F667)*100</f>
        <v>11.40310434916244</v>
      </c>
    </row>
    <row r="668" spans="1:7" s="5" customFormat="1" ht="11.25" x14ac:dyDescent="0.2">
      <c r="A668" s="16" t="s">
        <v>23</v>
      </c>
      <c r="B668" s="17"/>
      <c r="C668" s="16" t="s">
        <v>6</v>
      </c>
      <c r="D668" s="51" t="s">
        <v>89</v>
      </c>
      <c r="E668" s="51" t="s">
        <v>89</v>
      </c>
      <c r="F668" s="51" t="s">
        <v>89</v>
      </c>
      <c r="G668" s="14" t="s">
        <v>89</v>
      </c>
    </row>
    <row r="669" spans="1:7" s="5" customFormat="1" ht="11.25" x14ac:dyDescent="0.2">
      <c r="A669" s="20" t="s">
        <v>22</v>
      </c>
      <c r="C669" s="20" t="s">
        <v>6</v>
      </c>
      <c r="D669" s="52" t="s">
        <v>89</v>
      </c>
      <c r="E669" s="52" t="s">
        <v>89</v>
      </c>
      <c r="F669" s="52" t="s">
        <v>89</v>
      </c>
      <c r="G669" s="18" t="s">
        <v>89</v>
      </c>
    </row>
    <row r="670" spans="1:7" s="5" customFormat="1" ht="11.25" x14ac:dyDescent="0.2">
      <c r="A670" s="16" t="s">
        <v>21</v>
      </c>
      <c r="B670" s="17"/>
      <c r="C670" s="56" t="s">
        <v>6</v>
      </c>
      <c r="D670" s="51" t="s">
        <v>89</v>
      </c>
      <c r="E670" s="51" t="s">
        <v>89</v>
      </c>
      <c r="F670" s="51" t="s">
        <v>89</v>
      </c>
      <c r="G670" s="14" t="s">
        <v>89</v>
      </c>
    </row>
    <row r="671" spans="1:7" s="5" customFormat="1" ht="11.25" x14ac:dyDescent="0.2">
      <c r="A671" s="20" t="s">
        <v>20</v>
      </c>
      <c r="C671" s="20" t="s">
        <v>6</v>
      </c>
      <c r="D671" s="52">
        <v>460</v>
      </c>
      <c r="E671" s="52">
        <v>3886</v>
      </c>
      <c r="F671" s="52">
        <v>40480</v>
      </c>
      <c r="G671" s="18">
        <f>(E671/F671)*100</f>
        <v>9.599802371541502</v>
      </c>
    </row>
    <row r="672" spans="1:7" s="5" customFormat="1" ht="11.25" x14ac:dyDescent="0.2">
      <c r="A672" s="16" t="s">
        <v>19</v>
      </c>
      <c r="B672" s="17"/>
      <c r="C672" s="16" t="s">
        <v>6</v>
      </c>
      <c r="D672" s="51" t="s">
        <v>89</v>
      </c>
      <c r="E672" s="51" t="s">
        <v>89</v>
      </c>
      <c r="F672" s="51" t="s">
        <v>89</v>
      </c>
      <c r="G672" s="14" t="s">
        <v>89</v>
      </c>
    </row>
    <row r="673" spans="1:7" s="5" customFormat="1" ht="11.25" x14ac:dyDescent="0.2">
      <c r="A673" s="20" t="s">
        <v>18</v>
      </c>
      <c r="C673" s="20" t="s">
        <v>6</v>
      </c>
      <c r="D673" s="52">
        <v>4415</v>
      </c>
      <c r="E673" s="52">
        <v>33956</v>
      </c>
      <c r="F673" s="52">
        <v>410382</v>
      </c>
      <c r="G673" s="18">
        <f>(E673/F673)*100</f>
        <v>8.2742420476531624</v>
      </c>
    </row>
    <row r="674" spans="1:7" s="5" customFormat="1" ht="11.25" x14ac:dyDescent="0.2">
      <c r="A674" s="16" t="s">
        <v>17</v>
      </c>
      <c r="B674" s="17"/>
      <c r="C674" s="16" t="s">
        <v>4</v>
      </c>
      <c r="D674" s="51">
        <v>56</v>
      </c>
      <c r="E674" s="51">
        <v>138</v>
      </c>
      <c r="F674" s="51">
        <v>2288</v>
      </c>
      <c r="G674" s="14">
        <f>(E674/F674)*100</f>
        <v>6.0314685314685317</v>
      </c>
    </row>
    <row r="675" spans="1:7" s="5" customFormat="1" ht="11.25" x14ac:dyDescent="0.2">
      <c r="A675" s="20" t="s">
        <v>15</v>
      </c>
      <c r="C675" s="20" t="s">
        <v>6</v>
      </c>
      <c r="D675" s="52" t="s">
        <v>89</v>
      </c>
      <c r="E675" s="52" t="s">
        <v>89</v>
      </c>
      <c r="F675" s="52" t="s">
        <v>89</v>
      </c>
      <c r="G675" s="18" t="s">
        <v>89</v>
      </c>
    </row>
    <row r="676" spans="1:7" s="5" customFormat="1" ht="11.25" x14ac:dyDescent="0.2">
      <c r="A676" s="16" t="s">
        <v>14</v>
      </c>
      <c r="B676" s="17"/>
      <c r="C676" s="16" t="s">
        <v>6</v>
      </c>
      <c r="D676" s="51" t="s">
        <v>89</v>
      </c>
      <c r="E676" s="51" t="s">
        <v>89</v>
      </c>
      <c r="F676" s="51" t="s">
        <v>89</v>
      </c>
      <c r="G676" s="14" t="s">
        <v>89</v>
      </c>
    </row>
    <row r="677" spans="1:7" s="5" customFormat="1" ht="11.25" x14ac:dyDescent="0.2">
      <c r="A677" s="20" t="s">
        <v>13</v>
      </c>
      <c r="C677" s="20" t="s">
        <v>6</v>
      </c>
      <c r="D677" s="52">
        <v>1132</v>
      </c>
      <c r="E677" s="52">
        <v>6963</v>
      </c>
      <c r="F677" s="52">
        <v>83788</v>
      </c>
      <c r="G677" s="18">
        <f>(E677/F677)*100</f>
        <v>8.3102592256647725</v>
      </c>
    </row>
    <row r="678" spans="1:7" s="5" customFormat="1" ht="11.25" x14ac:dyDescent="0.2">
      <c r="A678" s="16" t="s">
        <v>12</v>
      </c>
      <c r="B678" s="17"/>
      <c r="C678" s="16" t="s">
        <v>6</v>
      </c>
      <c r="D678" s="51" t="s">
        <v>89</v>
      </c>
      <c r="E678" s="51" t="s">
        <v>89</v>
      </c>
      <c r="F678" s="51" t="s">
        <v>89</v>
      </c>
      <c r="G678" s="14" t="s">
        <v>89</v>
      </c>
    </row>
    <row r="679" spans="1:7" s="5" customFormat="1" ht="11.25" x14ac:dyDescent="0.2">
      <c r="A679" s="20" t="s">
        <v>11</v>
      </c>
      <c r="C679" s="20" t="s">
        <v>6</v>
      </c>
      <c r="D679" s="52">
        <v>1046</v>
      </c>
      <c r="E679" s="52">
        <v>8773.4</v>
      </c>
      <c r="F679" s="52">
        <v>90357</v>
      </c>
      <c r="G679" s="18">
        <f>(E679/F679)*100</f>
        <v>9.7097070509202386</v>
      </c>
    </row>
    <row r="680" spans="1:7" s="5" customFormat="1" ht="11.25" x14ac:dyDescent="0.2">
      <c r="A680" s="16" t="s">
        <v>10</v>
      </c>
      <c r="B680" s="17"/>
      <c r="C680" s="16" t="s">
        <v>6</v>
      </c>
      <c r="D680" s="51">
        <v>3760</v>
      </c>
      <c r="E680" s="51">
        <v>6835</v>
      </c>
      <c r="F680" s="51">
        <v>67594</v>
      </c>
      <c r="G680" s="14">
        <f>(E680/F680)*100</f>
        <v>10.111844246530758</v>
      </c>
    </row>
    <row r="681" spans="1:7" s="5" customFormat="1" ht="11.25" x14ac:dyDescent="0.2">
      <c r="A681" s="20" t="s">
        <v>9</v>
      </c>
      <c r="C681" s="20" t="s">
        <v>8</v>
      </c>
      <c r="D681" s="52">
        <v>440</v>
      </c>
      <c r="E681" s="52">
        <v>984.2</v>
      </c>
      <c r="F681" s="52">
        <v>8782</v>
      </c>
      <c r="G681" s="18">
        <f>(E681/F681)*100</f>
        <v>11.207014347529038</v>
      </c>
    </row>
    <row r="682" spans="1:7" s="5" customFormat="1" ht="11.25" x14ac:dyDescent="0.2">
      <c r="A682" s="16" t="s">
        <v>7</v>
      </c>
      <c r="B682" s="17"/>
      <c r="C682" s="16" t="s">
        <v>6</v>
      </c>
      <c r="D682" s="51">
        <v>466</v>
      </c>
      <c r="E682" s="51">
        <v>3573.4</v>
      </c>
      <c r="F682" s="51">
        <v>37293</v>
      </c>
      <c r="G682" s="14">
        <f>(E682/F682)*100</f>
        <v>9.5819590807926414</v>
      </c>
    </row>
    <row r="683" spans="1:7" s="5" customFormat="1" ht="11.25" x14ac:dyDescent="0.2">
      <c r="A683" s="20" t="s">
        <v>5</v>
      </c>
      <c r="C683" s="20" t="s">
        <v>4</v>
      </c>
      <c r="D683" s="52">
        <v>210</v>
      </c>
      <c r="E683" s="52">
        <v>990</v>
      </c>
      <c r="F683" s="52">
        <v>11580</v>
      </c>
      <c r="G683" s="18">
        <f>(E683/F683)*100</f>
        <v>8.5492227979274613</v>
      </c>
    </row>
    <row r="684" spans="1:7" s="5" customFormat="1" ht="11.25" customHeight="1" thickBot="1" x14ac:dyDescent="0.25">
      <c r="A684" s="16" t="s">
        <v>76</v>
      </c>
      <c r="B684" s="17"/>
      <c r="C684" s="16" t="s">
        <v>75</v>
      </c>
      <c r="D684" s="51">
        <v>7</v>
      </c>
      <c r="E684" s="51">
        <v>1524.8</v>
      </c>
      <c r="F684" s="51">
        <v>53439</v>
      </c>
      <c r="G684" s="14">
        <f>(E684/F684)*100</f>
        <v>2.8533468066393457</v>
      </c>
    </row>
    <row r="685" spans="1:7" ht="11.25" customHeight="1" thickBot="1" x14ac:dyDescent="0.25">
      <c r="A685" s="50" t="s">
        <v>3</v>
      </c>
      <c r="B685" s="49" t="s">
        <v>2</v>
      </c>
      <c r="C685" s="48"/>
      <c r="D685" s="47">
        <f>SUM(D636:D684,D631,D634)</f>
        <v>116263</v>
      </c>
      <c r="E685" s="47">
        <f>SUM(E636:E684,E631,E634)</f>
        <v>915606.20000000007</v>
      </c>
      <c r="F685" s="47">
        <f>SUM(F636:F684,F631,F634)</f>
        <v>11007765</v>
      </c>
      <c r="G685" s="46">
        <f>(E685/F685)*100</f>
        <v>8.3178211017404546</v>
      </c>
    </row>
    <row r="686" spans="1:7" s="5" customFormat="1" ht="7.5" customHeight="1" x14ac:dyDescent="0.2">
      <c r="A686" s="1"/>
      <c r="B686" s="1"/>
      <c r="C686" s="1"/>
      <c r="D686" s="1"/>
      <c r="E686" s="1"/>
      <c r="F686" s="1"/>
      <c r="G686" s="1"/>
    </row>
    <row r="687" spans="1:7" ht="11.25" customHeight="1" x14ac:dyDescent="0.2">
      <c r="A687" s="58" t="s">
        <v>88</v>
      </c>
      <c r="B687" s="5"/>
      <c r="C687" s="58"/>
      <c r="D687" s="3"/>
      <c r="E687" s="57"/>
      <c r="F687" s="3"/>
      <c r="G687" s="2"/>
    </row>
    <row r="688" spans="1:7" s="5" customFormat="1" ht="7.5" customHeight="1" x14ac:dyDescent="0.2">
      <c r="A688" s="1"/>
      <c r="B688" s="1"/>
      <c r="C688" s="1"/>
      <c r="D688" s="1"/>
      <c r="E688" s="1"/>
      <c r="F688" s="1"/>
      <c r="G688" s="1"/>
    </row>
    <row r="689" spans="1:7" ht="11.25" customHeight="1" x14ac:dyDescent="0.2">
      <c r="A689" s="5" t="s">
        <v>1</v>
      </c>
      <c r="B689" s="4" t="s">
        <v>0</v>
      </c>
      <c r="C689" s="4"/>
      <c r="D689" s="3"/>
      <c r="E689" s="3"/>
      <c r="F689" s="3"/>
      <c r="G689" s="2"/>
    </row>
    <row r="693" spans="1:7" ht="26.25" customHeight="1" x14ac:dyDescent="0.2">
      <c r="A693" s="45" t="s">
        <v>70</v>
      </c>
      <c r="B693" s="44" t="s">
        <v>91</v>
      </c>
      <c r="C693" s="43"/>
      <c r="D693" s="43"/>
      <c r="E693" s="43"/>
      <c r="F693" s="43"/>
      <c r="G693" s="43"/>
    </row>
    <row r="694" spans="1:7" ht="7.5" customHeight="1" thickBot="1" x14ac:dyDescent="0.25">
      <c r="A694" s="42"/>
      <c r="B694" s="42"/>
      <c r="C694" s="42"/>
      <c r="D694" s="41"/>
      <c r="E694" s="40"/>
      <c r="F694" s="40"/>
      <c r="G694" s="39"/>
    </row>
    <row r="695" spans="1:7" s="38" customFormat="1" ht="26.25" thickBot="1" x14ac:dyDescent="0.25">
      <c r="A695" s="36" t="s">
        <v>68</v>
      </c>
      <c r="B695" s="37"/>
      <c r="C695" s="36" t="s">
        <v>67</v>
      </c>
      <c r="D695" s="35" t="s">
        <v>66</v>
      </c>
      <c r="E695" s="35" t="s">
        <v>65</v>
      </c>
      <c r="F695" s="34" t="s">
        <v>64</v>
      </c>
      <c r="G695" s="33" t="s">
        <v>63</v>
      </c>
    </row>
    <row r="696" spans="1:7" s="38" customFormat="1" ht="27.75" thickBot="1" x14ac:dyDescent="0.25">
      <c r="A696" s="32"/>
      <c r="B696" s="32"/>
      <c r="C696" s="32"/>
      <c r="D696" s="31"/>
      <c r="E696" s="30" t="s">
        <v>62</v>
      </c>
      <c r="F696" s="30" t="s">
        <v>61</v>
      </c>
      <c r="G696" s="29" t="s">
        <v>60</v>
      </c>
    </row>
    <row r="697" spans="1:7" s="5" customFormat="1" ht="11.25" customHeight="1" x14ac:dyDescent="0.2">
      <c r="A697" s="28" t="s">
        <v>59</v>
      </c>
      <c r="C697" s="20" t="s">
        <v>58</v>
      </c>
      <c r="D697" s="52">
        <v>81041</v>
      </c>
      <c r="E697" s="52">
        <v>677952.7</v>
      </c>
      <c r="F697" s="52">
        <v>8441235</v>
      </c>
      <c r="G697" s="18">
        <f>(E697/F697)*100</f>
        <v>8.0314397123169758</v>
      </c>
    </row>
    <row r="698" spans="1:7" s="5" customFormat="1" ht="11.25" x14ac:dyDescent="0.2">
      <c r="A698" s="24" t="s">
        <v>57</v>
      </c>
      <c r="B698" s="17"/>
      <c r="C698" s="17"/>
      <c r="D698" s="23">
        <f>D751-D697</f>
        <v>34839</v>
      </c>
      <c r="E698" s="23">
        <f>E751-E697</f>
        <v>192241.59999999998</v>
      </c>
      <c r="F698" s="23">
        <f>F751-F697</f>
        <v>2361200</v>
      </c>
      <c r="G698" s="14">
        <f>(E698/F698)*100</f>
        <v>8.1416906657631696</v>
      </c>
    </row>
    <row r="699" spans="1:7" s="5" customFormat="1" ht="7.5" customHeight="1" x14ac:dyDescent="0.2">
      <c r="D699" s="22"/>
      <c r="E699" s="22"/>
      <c r="F699" s="22"/>
      <c r="G699" s="22"/>
    </row>
    <row r="700" spans="1:7" s="5" customFormat="1" ht="11.25" x14ac:dyDescent="0.2">
      <c r="A700" s="24" t="s">
        <v>90</v>
      </c>
      <c r="B700" s="17"/>
      <c r="C700" s="17"/>
      <c r="D700" s="59">
        <v>3572</v>
      </c>
      <c r="E700" s="59">
        <v>16594.400000000001</v>
      </c>
      <c r="F700" s="59">
        <v>197457</v>
      </c>
      <c r="G700" s="14">
        <f>(E700/F700)*100</f>
        <v>8.4040575922859162</v>
      </c>
    </row>
    <row r="701" spans="1:7" s="5" customFormat="1" ht="7.5" customHeight="1" x14ac:dyDescent="0.2">
      <c r="D701" s="22"/>
      <c r="E701" s="22"/>
      <c r="F701" s="22"/>
      <c r="G701" s="22"/>
    </row>
    <row r="702" spans="1:7" s="5" customFormat="1" ht="11.25" x14ac:dyDescent="0.2">
      <c r="A702" s="16" t="s">
        <v>56</v>
      </c>
      <c r="B702" s="17"/>
      <c r="C702" s="16" t="s">
        <v>6</v>
      </c>
      <c r="D702" s="51" t="s">
        <v>89</v>
      </c>
      <c r="E702" s="51" t="s">
        <v>89</v>
      </c>
      <c r="F702" s="51" t="s">
        <v>89</v>
      </c>
      <c r="G702" s="14" t="s">
        <v>89</v>
      </c>
    </row>
    <row r="703" spans="1:7" s="5" customFormat="1" ht="11.25" x14ac:dyDescent="0.2">
      <c r="A703" s="20" t="s">
        <v>55</v>
      </c>
      <c r="C703" s="20" t="s">
        <v>6</v>
      </c>
      <c r="D703" s="52" t="s">
        <v>89</v>
      </c>
      <c r="E703" s="52" t="s">
        <v>89</v>
      </c>
      <c r="F703" s="52" t="s">
        <v>89</v>
      </c>
      <c r="G703" s="18" t="s">
        <v>89</v>
      </c>
    </row>
    <row r="704" spans="1:7" s="5" customFormat="1" ht="11.25" x14ac:dyDescent="0.2">
      <c r="A704" s="16" t="s">
        <v>54</v>
      </c>
      <c r="B704" s="17"/>
      <c r="C704" s="16" t="s">
        <v>6</v>
      </c>
      <c r="D704" s="51">
        <v>1354</v>
      </c>
      <c r="E704" s="51">
        <v>8807</v>
      </c>
      <c r="F704" s="51">
        <v>97725</v>
      </c>
      <c r="G704" s="14">
        <f>(E704/F704)*100</f>
        <v>9.0120235354310552</v>
      </c>
    </row>
    <row r="705" spans="1:7" s="5" customFormat="1" ht="11.25" x14ac:dyDescent="0.2">
      <c r="A705" s="20" t="s">
        <v>53</v>
      </c>
      <c r="C705" s="20" t="s">
        <v>4</v>
      </c>
      <c r="D705" s="52">
        <v>225</v>
      </c>
      <c r="E705" s="52">
        <v>416.6</v>
      </c>
      <c r="F705" s="52">
        <v>4336</v>
      </c>
      <c r="G705" s="18">
        <f>(E705/F705)*100</f>
        <v>9.6079335793357945</v>
      </c>
    </row>
    <row r="706" spans="1:7" s="5" customFormat="1" ht="11.25" x14ac:dyDescent="0.2">
      <c r="A706" s="16" t="s">
        <v>52</v>
      </c>
      <c r="B706" s="17"/>
      <c r="C706" s="16" t="s">
        <v>6</v>
      </c>
      <c r="D706" s="51">
        <v>927</v>
      </c>
      <c r="E706" s="51">
        <v>4172</v>
      </c>
      <c r="F706" s="51">
        <v>51183</v>
      </c>
      <c r="G706" s="14">
        <f>(E706/F706)*100</f>
        <v>8.1511439345095056</v>
      </c>
    </row>
    <row r="707" spans="1:7" s="5" customFormat="1" ht="11.25" x14ac:dyDescent="0.2">
      <c r="A707" s="20" t="s">
        <v>51</v>
      </c>
      <c r="C707" s="20" t="s">
        <v>4</v>
      </c>
      <c r="D707" s="52">
        <v>1658</v>
      </c>
      <c r="E707" s="52">
        <v>6528.5</v>
      </c>
      <c r="F707" s="52">
        <v>121583</v>
      </c>
      <c r="G707" s="18">
        <f>(E707/F707)*100</f>
        <v>5.3695829186646158</v>
      </c>
    </row>
    <row r="708" spans="1:7" s="5" customFormat="1" ht="11.25" x14ac:dyDescent="0.2">
      <c r="A708" s="16" t="s">
        <v>50</v>
      </c>
      <c r="B708" s="17"/>
      <c r="C708" s="16" t="s">
        <v>4</v>
      </c>
      <c r="D708" s="51">
        <v>274</v>
      </c>
      <c r="E708" s="51">
        <v>571</v>
      </c>
      <c r="F708" s="51">
        <v>4341</v>
      </c>
      <c r="G708" s="14">
        <f>(E708/F708)*100</f>
        <v>13.153651232434923</v>
      </c>
    </row>
    <row r="709" spans="1:7" s="5" customFormat="1" ht="11.25" x14ac:dyDescent="0.2">
      <c r="A709" s="20" t="s">
        <v>49</v>
      </c>
      <c r="C709" s="20" t="s">
        <v>6</v>
      </c>
      <c r="D709" s="52" t="s">
        <v>89</v>
      </c>
      <c r="E709" s="52" t="s">
        <v>89</v>
      </c>
      <c r="F709" s="52" t="s">
        <v>89</v>
      </c>
      <c r="G709" s="18" t="s">
        <v>89</v>
      </c>
    </row>
    <row r="710" spans="1:7" s="5" customFormat="1" ht="11.25" x14ac:dyDescent="0.2">
      <c r="A710" s="16" t="s">
        <v>48</v>
      </c>
      <c r="B710" s="17"/>
      <c r="C710" s="16" t="s">
        <v>6</v>
      </c>
      <c r="D710" s="51" t="s">
        <v>89</v>
      </c>
      <c r="E710" s="51" t="s">
        <v>89</v>
      </c>
      <c r="F710" s="51" t="s">
        <v>89</v>
      </c>
      <c r="G710" s="14" t="s">
        <v>89</v>
      </c>
    </row>
    <row r="711" spans="1:7" s="5" customFormat="1" ht="11.25" x14ac:dyDescent="0.2">
      <c r="A711" s="20" t="s">
        <v>47</v>
      </c>
      <c r="C711" s="20" t="s">
        <v>6</v>
      </c>
      <c r="D711" s="52" t="s">
        <v>89</v>
      </c>
      <c r="E711" s="52" t="s">
        <v>89</v>
      </c>
      <c r="F711" s="52" t="s">
        <v>89</v>
      </c>
      <c r="G711" s="18" t="s">
        <v>89</v>
      </c>
    </row>
    <row r="712" spans="1:7" s="5" customFormat="1" ht="11.25" x14ac:dyDescent="0.2">
      <c r="A712" s="16" t="s">
        <v>46</v>
      </c>
      <c r="B712" s="17"/>
      <c r="C712" s="16" t="s">
        <v>6</v>
      </c>
      <c r="D712" s="51" t="s">
        <v>89</v>
      </c>
      <c r="E712" s="51" t="s">
        <v>89</v>
      </c>
      <c r="F712" s="51" t="s">
        <v>89</v>
      </c>
      <c r="G712" s="14" t="s">
        <v>89</v>
      </c>
    </row>
    <row r="713" spans="1:7" s="5" customFormat="1" ht="11.25" x14ac:dyDescent="0.2">
      <c r="A713" s="20" t="s">
        <v>45</v>
      </c>
      <c r="C713" s="20" t="s">
        <v>4</v>
      </c>
      <c r="D713" s="52" t="s">
        <v>89</v>
      </c>
      <c r="E713" s="52" t="s">
        <v>89</v>
      </c>
      <c r="F713" s="52" t="s">
        <v>89</v>
      </c>
      <c r="G713" s="18" t="s">
        <v>89</v>
      </c>
    </row>
    <row r="714" spans="1:7" s="5" customFormat="1" ht="11.25" x14ac:dyDescent="0.2">
      <c r="A714" s="16" t="s">
        <v>44</v>
      </c>
      <c r="B714" s="17"/>
      <c r="C714" s="16" t="s">
        <v>4</v>
      </c>
      <c r="D714" s="51">
        <v>1863</v>
      </c>
      <c r="E714" s="51">
        <v>7115</v>
      </c>
      <c r="F714" s="51">
        <v>78467</v>
      </c>
      <c r="G714" s="14">
        <f>(E714/F714)*100</f>
        <v>9.0675060853607246</v>
      </c>
    </row>
    <row r="715" spans="1:7" s="5" customFormat="1" ht="11.25" x14ac:dyDescent="0.2">
      <c r="A715" s="20" t="s">
        <v>43</v>
      </c>
      <c r="C715" s="20" t="s">
        <v>6</v>
      </c>
      <c r="D715" s="52">
        <v>1345</v>
      </c>
      <c r="E715" s="52">
        <v>5752</v>
      </c>
      <c r="F715" s="52">
        <v>67992</v>
      </c>
      <c r="G715" s="18">
        <f>(E715/F715)*100</f>
        <v>8.4598188022120251</v>
      </c>
    </row>
    <row r="716" spans="1:7" s="5" customFormat="1" ht="11.25" x14ac:dyDescent="0.2">
      <c r="A716" s="16" t="s">
        <v>42</v>
      </c>
      <c r="B716" s="17"/>
      <c r="C716" s="16" t="s">
        <v>6</v>
      </c>
      <c r="D716" s="51" t="s">
        <v>89</v>
      </c>
      <c r="E716" s="51" t="s">
        <v>89</v>
      </c>
      <c r="F716" s="51" t="s">
        <v>89</v>
      </c>
      <c r="G716" s="14" t="s">
        <v>89</v>
      </c>
    </row>
    <row r="717" spans="1:7" s="5" customFormat="1" ht="11.25" x14ac:dyDescent="0.2">
      <c r="A717" s="20" t="s">
        <v>41</v>
      </c>
      <c r="C717" s="20" t="s">
        <v>6</v>
      </c>
      <c r="D717" s="52" t="s">
        <v>89</v>
      </c>
      <c r="E717" s="52" t="s">
        <v>89</v>
      </c>
      <c r="F717" s="52" t="s">
        <v>89</v>
      </c>
      <c r="G717" s="18" t="s">
        <v>89</v>
      </c>
    </row>
    <row r="718" spans="1:7" s="5" customFormat="1" ht="11.25" x14ac:dyDescent="0.2">
      <c r="A718" s="16" t="s">
        <v>40</v>
      </c>
      <c r="B718" s="17"/>
      <c r="C718" s="16" t="s">
        <v>6</v>
      </c>
      <c r="D718" s="51">
        <v>400</v>
      </c>
      <c r="E718" s="51">
        <v>4214</v>
      </c>
      <c r="F718" s="51">
        <v>51323</v>
      </c>
      <c r="G718" s="14">
        <f>(E718/F718)*100</f>
        <v>8.2107437211386713</v>
      </c>
    </row>
    <row r="719" spans="1:7" s="5" customFormat="1" ht="11.25" x14ac:dyDescent="0.2">
      <c r="A719" s="20" t="s">
        <v>39</v>
      </c>
      <c r="C719" s="20" t="s">
        <v>6</v>
      </c>
      <c r="D719" s="52">
        <v>168</v>
      </c>
      <c r="E719" s="52">
        <v>1732</v>
      </c>
      <c r="F719" s="52">
        <v>22229</v>
      </c>
      <c r="G719" s="18">
        <f>(E719/F719)*100</f>
        <v>7.7916235548157813</v>
      </c>
    </row>
    <row r="720" spans="1:7" s="5" customFormat="1" ht="11.25" x14ac:dyDescent="0.2">
      <c r="A720" s="16" t="s">
        <v>37</v>
      </c>
      <c r="B720" s="17"/>
      <c r="C720" s="16" t="s">
        <v>6</v>
      </c>
      <c r="D720" s="51" t="s">
        <v>89</v>
      </c>
      <c r="E720" s="51" t="s">
        <v>89</v>
      </c>
      <c r="F720" s="51" t="s">
        <v>89</v>
      </c>
      <c r="G720" s="14" t="s">
        <v>89</v>
      </c>
    </row>
    <row r="721" spans="1:7" s="5" customFormat="1" ht="11.25" x14ac:dyDescent="0.2">
      <c r="A721" s="20" t="s">
        <v>36</v>
      </c>
      <c r="C721" s="20" t="s">
        <v>6</v>
      </c>
      <c r="D721" s="52">
        <v>716</v>
      </c>
      <c r="E721" s="52">
        <v>3487</v>
      </c>
      <c r="F721" s="52">
        <v>43408</v>
      </c>
      <c r="G721" s="18">
        <f>(E721/F721)*100</f>
        <v>8.0330814596387761</v>
      </c>
    </row>
    <row r="722" spans="1:7" s="5" customFormat="1" ht="11.25" x14ac:dyDescent="0.2">
      <c r="A722" s="16" t="s">
        <v>35</v>
      </c>
      <c r="B722" s="17"/>
      <c r="C722" s="16" t="s">
        <v>6</v>
      </c>
      <c r="D722" s="51">
        <v>1412</v>
      </c>
      <c r="E722" s="51">
        <v>8569.4</v>
      </c>
      <c r="F722" s="51">
        <v>89186</v>
      </c>
      <c r="G722" s="14">
        <f>(E722/F722)*100</f>
        <v>9.6084587267059849</v>
      </c>
    </row>
    <row r="723" spans="1:7" s="5" customFormat="1" ht="11.25" x14ac:dyDescent="0.2">
      <c r="A723" s="20" t="s">
        <v>79</v>
      </c>
      <c r="C723" s="20" t="s">
        <v>6</v>
      </c>
      <c r="D723" s="52" t="s">
        <v>89</v>
      </c>
      <c r="E723" s="52" t="s">
        <v>89</v>
      </c>
      <c r="F723" s="52" t="s">
        <v>89</v>
      </c>
      <c r="G723" s="18" t="s">
        <v>89</v>
      </c>
    </row>
    <row r="724" spans="1:7" s="5" customFormat="1" ht="11.25" x14ac:dyDescent="0.2">
      <c r="A724" s="16" t="s">
        <v>34</v>
      </c>
      <c r="B724" s="17"/>
      <c r="C724" s="16" t="s">
        <v>6</v>
      </c>
      <c r="D724" s="51">
        <v>1955</v>
      </c>
      <c r="E724" s="51">
        <v>15364.1</v>
      </c>
      <c r="F724" s="51">
        <v>173173</v>
      </c>
      <c r="G724" s="14">
        <f>(E724/F724)*100</f>
        <v>8.8721105484111273</v>
      </c>
    </row>
    <row r="725" spans="1:7" s="5" customFormat="1" ht="11.25" x14ac:dyDescent="0.2">
      <c r="A725" s="20" t="s">
        <v>33</v>
      </c>
      <c r="C725" s="20" t="s">
        <v>6</v>
      </c>
      <c r="D725" s="52" t="s">
        <v>89</v>
      </c>
      <c r="E725" s="52" t="s">
        <v>89</v>
      </c>
      <c r="F725" s="52" t="s">
        <v>89</v>
      </c>
      <c r="G725" s="18" t="s">
        <v>89</v>
      </c>
    </row>
    <row r="726" spans="1:7" s="5" customFormat="1" ht="11.25" x14ac:dyDescent="0.2">
      <c r="A726" s="16" t="s">
        <v>32</v>
      </c>
      <c r="B726" s="17"/>
      <c r="C726" s="16" t="s">
        <v>6</v>
      </c>
      <c r="D726" s="51" t="s">
        <v>89</v>
      </c>
      <c r="E726" s="51" t="s">
        <v>89</v>
      </c>
      <c r="F726" s="51" t="s">
        <v>89</v>
      </c>
      <c r="G726" s="14" t="s">
        <v>89</v>
      </c>
    </row>
    <row r="727" spans="1:7" s="5" customFormat="1" ht="11.25" x14ac:dyDescent="0.2">
      <c r="A727" s="20" t="s">
        <v>31</v>
      </c>
      <c r="C727" s="20" t="s">
        <v>6</v>
      </c>
      <c r="D727" s="52" t="s">
        <v>89</v>
      </c>
      <c r="E727" s="52" t="s">
        <v>89</v>
      </c>
      <c r="F727" s="52" t="s">
        <v>89</v>
      </c>
      <c r="G727" s="18" t="s">
        <v>89</v>
      </c>
    </row>
    <row r="728" spans="1:7" s="5" customFormat="1" ht="11.25" x14ac:dyDescent="0.2">
      <c r="A728" s="16" t="s">
        <v>30</v>
      </c>
      <c r="B728" s="17"/>
      <c r="C728" s="16" t="s">
        <v>4</v>
      </c>
      <c r="D728" s="51">
        <v>3829</v>
      </c>
      <c r="E728" s="51">
        <v>19454</v>
      </c>
      <c r="F728" s="51">
        <v>277609</v>
      </c>
      <c r="G728" s="14">
        <f>(E728/F728)*100</f>
        <v>7.0076978772302052</v>
      </c>
    </row>
    <row r="729" spans="1:7" s="5" customFormat="1" ht="11.25" x14ac:dyDescent="0.2">
      <c r="A729" s="20" t="s">
        <v>71</v>
      </c>
      <c r="C729" s="20" t="s">
        <v>6</v>
      </c>
      <c r="D729" s="52" t="s">
        <v>89</v>
      </c>
      <c r="E729" s="52" t="s">
        <v>89</v>
      </c>
      <c r="F729" s="52" t="s">
        <v>89</v>
      </c>
      <c r="G729" s="18" t="s">
        <v>89</v>
      </c>
    </row>
    <row r="730" spans="1:7" s="5" customFormat="1" ht="11.25" x14ac:dyDescent="0.2">
      <c r="A730" s="16" t="s">
        <v>28</v>
      </c>
      <c r="B730" s="17"/>
      <c r="C730" s="16" t="s">
        <v>6</v>
      </c>
      <c r="D730" s="51" t="s">
        <v>89</v>
      </c>
      <c r="E730" s="51" t="s">
        <v>89</v>
      </c>
      <c r="F730" s="51" t="s">
        <v>89</v>
      </c>
      <c r="G730" s="14" t="s">
        <v>89</v>
      </c>
    </row>
    <row r="731" spans="1:7" s="5" customFormat="1" ht="11.25" x14ac:dyDescent="0.2">
      <c r="A731" s="20" t="s">
        <v>27</v>
      </c>
      <c r="C731" s="20" t="s">
        <v>4</v>
      </c>
      <c r="D731" s="52">
        <v>127</v>
      </c>
      <c r="E731" s="52">
        <v>178</v>
      </c>
      <c r="F731" s="52">
        <v>2200</v>
      </c>
      <c r="G731" s="18">
        <f>(E731/F731)*100</f>
        <v>8.0909090909090899</v>
      </c>
    </row>
    <row r="732" spans="1:7" s="5" customFormat="1" ht="11.25" x14ac:dyDescent="0.2">
      <c r="A732" s="16" t="s">
        <v>26</v>
      </c>
      <c r="B732" s="17"/>
      <c r="C732" s="16" t="s">
        <v>6</v>
      </c>
      <c r="D732" s="51">
        <v>3186</v>
      </c>
      <c r="E732" s="51">
        <v>21538</v>
      </c>
      <c r="F732" s="51">
        <v>262888</v>
      </c>
      <c r="G732" s="14">
        <f>(E732/F732)*100</f>
        <v>8.1928425793493815</v>
      </c>
    </row>
    <row r="733" spans="1:7" s="5" customFormat="1" ht="11.25" x14ac:dyDescent="0.2">
      <c r="A733" s="20" t="s">
        <v>25</v>
      </c>
      <c r="C733" s="20" t="s">
        <v>24</v>
      </c>
      <c r="D733" s="52">
        <v>86</v>
      </c>
      <c r="E733" s="52">
        <v>681</v>
      </c>
      <c r="F733" s="52">
        <v>6026</v>
      </c>
      <c r="G733" s="18">
        <f>(E733/F733)*100</f>
        <v>11.30102887487554</v>
      </c>
    </row>
    <row r="734" spans="1:7" s="5" customFormat="1" ht="11.25" x14ac:dyDescent="0.2">
      <c r="A734" s="16" t="s">
        <v>23</v>
      </c>
      <c r="B734" s="17"/>
      <c r="C734" s="16" t="s">
        <v>6</v>
      </c>
      <c r="D734" s="51" t="s">
        <v>89</v>
      </c>
      <c r="E734" s="51" t="s">
        <v>89</v>
      </c>
      <c r="F734" s="51" t="s">
        <v>89</v>
      </c>
      <c r="G734" s="14" t="s">
        <v>89</v>
      </c>
    </row>
    <row r="735" spans="1:7" s="5" customFormat="1" ht="11.25" x14ac:dyDescent="0.2">
      <c r="A735" s="20" t="s">
        <v>22</v>
      </c>
      <c r="C735" s="20" t="s">
        <v>6</v>
      </c>
      <c r="D735" s="52" t="s">
        <v>89</v>
      </c>
      <c r="E735" s="52" t="s">
        <v>89</v>
      </c>
      <c r="F735" s="52" t="s">
        <v>89</v>
      </c>
      <c r="G735" s="18" t="s">
        <v>89</v>
      </c>
    </row>
    <row r="736" spans="1:7" s="5" customFormat="1" ht="11.25" x14ac:dyDescent="0.2">
      <c r="A736" s="16" t="s">
        <v>21</v>
      </c>
      <c r="B736" s="17"/>
      <c r="C736" s="56" t="s">
        <v>6</v>
      </c>
      <c r="D736" s="51" t="s">
        <v>89</v>
      </c>
      <c r="E736" s="51" t="s">
        <v>89</v>
      </c>
      <c r="F736" s="51" t="s">
        <v>89</v>
      </c>
      <c r="G736" s="14" t="s">
        <v>89</v>
      </c>
    </row>
    <row r="737" spans="1:7" s="5" customFormat="1" ht="11.25" x14ac:dyDescent="0.2">
      <c r="A737" s="20" t="s">
        <v>20</v>
      </c>
      <c r="C737" s="20" t="s">
        <v>6</v>
      </c>
      <c r="D737" s="52">
        <v>441</v>
      </c>
      <c r="E737" s="52">
        <v>3796</v>
      </c>
      <c r="F737" s="52">
        <v>39360</v>
      </c>
      <c r="G737" s="18">
        <f>(E737/F737)*100</f>
        <v>9.6443089430894311</v>
      </c>
    </row>
    <row r="738" spans="1:7" s="5" customFormat="1" ht="11.25" x14ac:dyDescent="0.2">
      <c r="A738" s="16" t="s">
        <v>19</v>
      </c>
      <c r="B738" s="17"/>
      <c r="C738" s="16" t="s">
        <v>6</v>
      </c>
      <c r="D738" s="51" t="s">
        <v>89</v>
      </c>
      <c r="E738" s="51" t="s">
        <v>89</v>
      </c>
      <c r="F738" s="51" t="s">
        <v>89</v>
      </c>
      <c r="G738" s="14" t="s">
        <v>89</v>
      </c>
    </row>
    <row r="739" spans="1:7" s="5" customFormat="1" ht="11.25" x14ac:dyDescent="0.2">
      <c r="A739" s="20" t="s">
        <v>18</v>
      </c>
      <c r="C739" s="20" t="s">
        <v>6</v>
      </c>
      <c r="D739" s="52">
        <v>4236</v>
      </c>
      <c r="E739" s="52">
        <v>32361</v>
      </c>
      <c r="F739" s="52">
        <v>398189</v>
      </c>
      <c r="G739" s="18">
        <f>(E739/F739)*100</f>
        <v>8.1270451971300055</v>
      </c>
    </row>
    <row r="740" spans="1:7" s="5" customFormat="1" ht="11.25" x14ac:dyDescent="0.2">
      <c r="A740" s="16" t="s">
        <v>17</v>
      </c>
      <c r="B740" s="17"/>
      <c r="C740" s="16" t="s">
        <v>4</v>
      </c>
      <c r="D740" s="51">
        <v>55</v>
      </c>
      <c r="E740" s="51">
        <v>120</v>
      </c>
      <c r="F740" s="51">
        <v>2081</v>
      </c>
      <c r="G740" s="14">
        <f>(E740/F740)*100</f>
        <v>5.7664584334454583</v>
      </c>
    </row>
    <row r="741" spans="1:7" s="5" customFormat="1" ht="11.25" x14ac:dyDescent="0.2">
      <c r="A741" s="20" t="s">
        <v>15</v>
      </c>
      <c r="C741" s="20" t="s">
        <v>6</v>
      </c>
      <c r="D741" s="52" t="s">
        <v>89</v>
      </c>
      <c r="E741" s="52" t="s">
        <v>89</v>
      </c>
      <c r="F741" s="52" t="s">
        <v>89</v>
      </c>
      <c r="G741" s="18" t="s">
        <v>89</v>
      </c>
    </row>
    <row r="742" spans="1:7" s="5" customFormat="1" ht="11.25" x14ac:dyDescent="0.2">
      <c r="A742" s="16" t="s">
        <v>14</v>
      </c>
      <c r="B742" s="17"/>
      <c r="C742" s="16" t="s">
        <v>6</v>
      </c>
      <c r="D742" s="51" t="s">
        <v>89</v>
      </c>
      <c r="E742" s="51" t="s">
        <v>89</v>
      </c>
      <c r="F742" s="51" t="s">
        <v>89</v>
      </c>
      <c r="G742" s="14" t="s">
        <v>89</v>
      </c>
    </row>
    <row r="743" spans="1:7" s="5" customFormat="1" ht="11.25" x14ac:dyDescent="0.2">
      <c r="A743" s="20" t="s">
        <v>13</v>
      </c>
      <c r="C743" s="20" t="s">
        <v>6</v>
      </c>
      <c r="D743" s="52">
        <v>1084</v>
      </c>
      <c r="E743" s="52">
        <v>7108</v>
      </c>
      <c r="F743" s="52">
        <v>83303</v>
      </c>
      <c r="G743" s="18">
        <f>(E743/F743)*100</f>
        <v>8.5327059049494025</v>
      </c>
    </row>
    <row r="744" spans="1:7" s="5" customFormat="1" ht="11.25" x14ac:dyDescent="0.2">
      <c r="A744" s="16" t="s">
        <v>12</v>
      </c>
      <c r="B744" s="17"/>
      <c r="C744" s="16" t="s">
        <v>6</v>
      </c>
      <c r="D744" s="51" t="s">
        <v>89</v>
      </c>
      <c r="E744" s="51" t="s">
        <v>89</v>
      </c>
      <c r="F744" s="51" t="s">
        <v>89</v>
      </c>
      <c r="G744" s="14" t="s">
        <v>89</v>
      </c>
    </row>
    <row r="745" spans="1:7" s="5" customFormat="1" ht="11.25" x14ac:dyDescent="0.2">
      <c r="A745" s="20" t="s">
        <v>11</v>
      </c>
      <c r="C745" s="20" t="s">
        <v>6</v>
      </c>
      <c r="D745" s="52">
        <v>992</v>
      </c>
      <c r="E745" s="52">
        <v>8456.9</v>
      </c>
      <c r="F745" s="52">
        <v>85483</v>
      </c>
      <c r="G745" s="18">
        <f>(E745/F745)*100</f>
        <v>9.8930781558906453</v>
      </c>
    </row>
    <row r="746" spans="1:7" s="5" customFormat="1" ht="11.25" x14ac:dyDescent="0.2">
      <c r="A746" s="16" t="s">
        <v>10</v>
      </c>
      <c r="B746" s="17"/>
      <c r="C746" s="16" t="s">
        <v>6</v>
      </c>
      <c r="D746" s="51">
        <v>3836</v>
      </c>
      <c r="E746" s="51">
        <v>8466</v>
      </c>
      <c r="F746" s="51">
        <v>85613</v>
      </c>
      <c r="G746" s="14">
        <f>(E746/F746)*100</f>
        <v>9.8886851295948048</v>
      </c>
    </row>
    <row r="747" spans="1:7" s="5" customFormat="1" ht="11.25" x14ac:dyDescent="0.2">
      <c r="A747" s="20" t="s">
        <v>9</v>
      </c>
      <c r="C747" s="20" t="s">
        <v>8</v>
      </c>
      <c r="D747" s="52">
        <v>438</v>
      </c>
      <c r="E747" s="52">
        <v>766.7</v>
      </c>
      <c r="F747" s="52">
        <v>6513</v>
      </c>
      <c r="G747" s="18">
        <f>(E747/F747)*100</f>
        <v>11.771840933517581</v>
      </c>
    </row>
    <row r="748" spans="1:7" s="5" customFormat="1" ht="11.25" x14ac:dyDescent="0.2">
      <c r="A748" s="16" t="s">
        <v>7</v>
      </c>
      <c r="B748" s="17"/>
      <c r="C748" s="16" t="s">
        <v>6</v>
      </c>
      <c r="D748" s="51">
        <v>444</v>
      </c>
      <c r="E748" s="51">
        <v>3521</v>
      </c>
      <c r="F748" s="51">
        <v>36564</v>
      </c>
      <c r="G748" s="14">
        <f>(E748/F748)*100</f>
        <v>9.6296904058636912</v>
      </c>
    </row>
    <row r="749" spans="1:7" s="5" customFormat="1" ht="11.25" x14ac:dyDescent="0.2">
      <c r="A749" s="20" t="s">
        <v>5</v>
      </c>
      <c r="C749" s="20" t="s">
        <v>4</v>
      </c>
      <c r="D749" s="52">
        <v>208</v>
      </c>
      <c r="E749" s="52">
        <v>878</v>
      </c>
      <c r="F749" s="52">
        <v>11671</v>
      </c>
      <c r="G749" s="18">
        <f>(E749/F749)*100</f>
        <v>7.5229200582640736</v>
      </c>
    </row>
    <row r="750" spans="1:7" s="5" customFormat="1" ht="11.25" customHeight="1" thickBot="1" x14ac:dyDescent="0.25">
      <c r="A750" s="16" t="s">
        <v>76</v>
      </c>
      <c r="B750" s="17"/>
      <c r="C750" s="16" t="s">
        <v>75</v>
      </c>
      <c r="D750" s="51">
        <v>8</v>
      </c>
      <c r="E750" s="51">
        <v>1594</v>
      </c>
      <c r="F750" s="51">
        <v>61297</v>
      </c>
      <c r="G750" s="14">
        <f>(E750/F750)*100</f>
        <v>2.600453529536519</v>
      </c>
    </row>
    <row r="751" spans="1:7" ht="11.25" customHeight="1" thickBot="1" x14ac:dyDescent="0.25">
      <c r="A751" s="50" t="s">
        <v>3</v>
      </c>
      <c r="B751" s="49" t="s">
        <v>2</v>
      </c>
      <c r="C751" s="48"/>
      <c r="D751" s="47">
        <f>SUM(D702:D750,D697,D700)</f>
        <v>115880</v>
      </c>
      <c r="E751" s="47">
        <f>SUM(E702:E750,E697,E700)</f>
        <v>870194.29999999993</v>
      </c>
      <c r="F751" s="47">
        <f>SUM(F702:F750,F697,F700)</f>
        <v>10802435</v>
      </c>
      <c r="G751" s="46">
        <f>(E751/F751)*100</f>
        <v>8.0555384040727844</v>
      </c>
    </row>
    <row r="752" spans="1:7" s="5" customFormat="1" ht="7.5" customHeight="1" x14ac:dyDescent="0.2">
      <c r="A752" s="1"/>
      <c r="B752" s="1"/>
      <c r="C752" s="1"/>
      <c r="D752" s="1"/>
      <c r="E752" s="1"/>
      <c r="F752" s="1"/>
      <c r="G752" s="1"/>
    </row>
    <row r="753" spans="1:7" ht="11.25" customHeight="1" x14ac:dyDescent="0.2">
      <c r="A753" s="58" t="s">
        <v>88</v>
      </c>
      <c r="B753" s="5"/>
      <c r="C753" s="58"/>
      <c r="D753" s="3"/>
      <c r="E753" s="57"/>
      <c r="F753" s="3"/>
      <c r="G753" s="2"/>
    </row>
    <row r="754" spans="1:7" s="5" customFormat="1" ht="7.5" customHeight="1" x14ac:dyDescent="0.2">
      <c r="A754" s="1"/>
      <c r="B754" s="1"/>
      <c r="C754" s="1"/>
      <c r="D754" s="1"/>
      <c r="E754" s="1"/>
      <c r="F754" s="1"/>
      <c r="G754" s="1"/>
    </row>
    <row r="755" spans="1:7" ht="11.25" customHeight="1" x14ac:dyDescent="0.2">
      <c r="A755" s="5" t="s">
        <v>1</v>
      </c>
      <c r="B755" s="4" t="s">
        <v>0</v>
      </c>
      <c r="C755" s="4"/>
      <c r="D755" s="3"/>
      <c r="E755" s="3"/>
      <c r="F755" s="3"/>
      <c r="G755" s="2"/>
    </row>
    <row r="759" spans="1:7" ht="26.25" customHeight="1" x14ac:dyDescent="0.2">
      <c r="A759" s="45" t="s">
        <v>70</v>
      </c>
      <c r="B759" s="44" t="s">
        <v>87</v>
      </c>
      <c r="C759" s="43"/>
      <c r="D759" s="43"/>
      <c r="E759" s="43"/>
      <c r="F759" s="43"/>
      <c r="G759" s="43"/>
    </row>
    <row r="760" spans="1:7" ht="7.5" customHeight="1" thickBot="1" x14ac:dyDescent="0.25">
      <c r="A760" s="42"/>
      <c r="B760" s="42"/>
      <c r="C760" s="42"/>
      <c r="D760" s="41"/>
      <c r="E760" s="40"/>
      <c r="F760" s="40"/>
      <c r="G760" s="39"/>
    </row>
    <row r="761" spans="1:7" s="38" customFormat="1" ht="26.25" thickBot="1" x14ac:dyDescent="0.25">
      <c r="A761" s="36" t="s">
        <v>68</v>
      </c>
      <c r="B761" s="37"/>
      <c r="C761" s="36" t="s">
        <v>67</v>
      </c>
      <c r="D761" s="35" t="s">
        <v>66</v>
      </c>
      <c r="E761" s="35" t="s">
        <v>65</v>
      </c>
      <c r="F761" s="34" t="s">
        <v>64</v>
      </c>
      <c r="G761" s="33" t="s">
        <v>63</v>
      </c>
    </row>
    <row r="762" spans="1:7" s="38" customFormat="1" ht="27.75" thickBot="1" x14ac:dyDescent="0.25">
      <c r="A762" s="32"/>
      <c r="B762" s="32"/>
      <c r="C762" s="32"/>
      <c r="D762" s="31"/>
      <c r="E762" s="30" t="s">
        <v>62</v>
      </c>
      <c r="F762" s="30" t="s">
        <v>61</v>
      </c>
      <c r="G762" s="29" t="s">
        <v>60</v>
      </c>
    </row>
    <row r="763" spans="1:7" s="5" customFormat="1" ht="11.25" customHeight="1" x14ac:dyDescent="0.2">
      <c r="A763" s="28" t="s">
        <v>59</v>
      </c>
      <c r="C763" s="20" t="s">
        <v>58</v>
      </c>
      <c r="D763" s="52">
        <v>88081</v>
      </c>
      <c r="E763" s="52">
        <v>592202.1</v>
      </c>
      <c r="F763" s="52">
        <v>8242392</v>
      </c>
      <c r="G763" s="18">
        <f>(E763/F763)*100</f>
        <v>7.1848329950820107</v>
      </c>
    </row>
    <row r="764" spans="1:7" s="5" customFormat="1" ht="11.25" x14ac:dyDescent="0.2">
      <c r="A764" s="24" t="s">
        <v>57</v>
      </c>
      <c r="B764" s="17"/>
      <c r="C764" s="17"/>
      <c r="D764" s="23">
        <f>D815-D763</f>
        <v>34282</v>
      </c>
      <c r="E764" s="23">
        <f>E815-E763</f>
        <v>183244.5</v>
      </c>
      <c r="F764" s="23">
        <f>F815-F763</f>
        <v>2301934</v>
      </c>
      <c r="G764" s="14">
        <f>(E764/F764)*100</f>
        <v>7.9604584666632494</v>
      </c>
    </row>
    <row r="765" spans="1:7" s="5" customFormat="1" ht="7.5" customHeight="1" x14ac:dyDescent="0.2">
      <c r="D765" s="22"/>
      <c r="E765" s="22"/>
      <c r="F765" s="22"/>
      <c r="G765" s="22"/>
    </row>
    <row r="766" spans="1:7" s="5" customFormat="1" ht="11.25" x14ac:dyDescent="0.2">
      <c r="A766" s="16" t="s">
        <v>56</v>
      </c>
      <c r="B766" s="17"/>
      <c r="C766" s="16" t="s">
        <v>6</v>
      </c>
      <c r="D766" s="51">
        <v>398</v>
      </c>
      <c r="E766" s="51">
        <v>1356.5</v>
      </c>
      <c r="F766" s="51">
        <v>17240</v>
      </c>
      <c r="G766" s="14">
        <f>(E766/F766)*100</f>
        <v>7.8683294663573085</v>
      </c>
    </row>
    <row r="767" spans="1:7" s="5" customFormat="1" ht="11.25" x14ac:dyDescent="0.2">
      <c r="A767" s="20" t="s">
        <v>55</v>
      </c>
      <c r="C767" s="20" t="s">
        <v>6</v>
      </c>
      <c r="D767" s="52">
        <v>284</v>
      </c>
      <c r="E767" s="52">
        <v>1227</v>
      </c>
      <c r="F767" s="52">
        <v>13074</v>
      </c>
      <c r="G767" s="18">
        <f>(E767/F767)*100</f>
        <v>9.3850390087195965</v>
      </c>
    </row>
    <row r="768" spans="1:7" s="5" customFormat="1" ht="11.25" x14ac:dyDescent="0.2">
      <c r="A768" s="16" t="s">
        <v>54</v>
      </c>
      <c r="B768" s="17"/>
      <c r="C768" s="16" t="s">
        <v>6</v>
      </c>
      <c r="D768" s="51">
        <v>1328</v>
      </c>
      <c r="E768" s="51">
        <v>8486</v>
      </c>
      <c r="F768" s="51">
        <v>94135</v>
      </c>
      <c r="G768" s="14">
        <f>(E768/F768)*100</f>
        <v>9.0147129123067931</v>
      </c>
    </row>
    <row r="769" spans="1:7" s="5" customFormat="1" ht="11.25" x14ac:dyDescent="0.2">
      <c r="A769" s="20" t="s">
        <v>53</v>
      </c>
      <c r="C769" s="20" t="s">
        <v>4</v>
      </c>
      <c r="D769" s="52">
        <v>229</v>
      </c>
      <c r="E769" s="52">
        <v>434.6</v>
      </c>
      <c r="F769" s="52">
        <v>4790</v>
      </c>
      <c r="G769" s="18">
        <f>(E769/F769)*100</f>
        <v>9.073068893528184</v>
      </c>
    </row>
    <row r="770" spans="1:7" s="5" customFormat="1" ht="11.25" x14ac:dyDescent="0.2">
      <c r="A770" s="16" t="s">
        <v>52</v>
      </c>
      <c r="B770" s="17"/>
      <c r="C770" s="16" t="s">
        <v>6</v>
      </c>
      <c r="D770" s="51">
        <v>876</v>
      </c>
      <c r="E770" s="51">
        <v>4205</v>
      </c>
      <c r="F770" s="51">
        <v>47819</v>
      </c>
      <c r="G770" s="14">
        <f>(E770/F770)*100</f>
        <v>8.7935757753194341</v>
      </c>
    </row>
    <row r="771" spans="1:7" s="5" customFormat="1" ht="11.25" x14ac:dyDescent="0.2">
      <c r="A771" s="20" t="s">
        <v>51</v>
      </c>
      <c r="C771" s="20" t="s">
        <v>4</v>
      </c>
      <c r="D771" s="52">
        <v>1586</v>
      </c>
      <c r="E771" s="52">
        <v>5984</v>
      </c>
      <c r="F771" s="52">
        <v>113940</v>
      </c>
      <c r="G771" s="18">
        <f>(E771/F771)*100</f>
        <v>5.2518869580480958</v>
      </c>
    </row>
    <row r="772" spans="1:7" s="5" customFormat="1" ht="11.25" x14ac:dyDescent="0.2">
      <c r="A772" s="16" t="s">
        <v>50</v>
      </c>
      <c r="B772" s="17"/>
      <c r="C772" s="16" t="s">
        <v>4</v>
      </c>
      <c r="D772" s="51">
        <v>285</v>
      </c>
      <c r="E772" s="51">
        <v>549.6</v>
      </c>
      <c r="F772" s="51">
        <v>4356</v>
      </c>
      <c r="G772" s="14">
        <f>(E772/F772)*100</f>
        <v>12.617079889807162</v>
      </c>
    </row>
    <row r="773" spans="1:7" s="5" customFormat="1" ht="11.25" x14ac:dyDescent="0.2">
      <c r="A773" s="20" t="s">
        <v>49</v>
      </c>
      <c r="C773" s="20" t="s">
        <v>6</v>
      </c>
      <c r="D773" s="52">
        <v>73</v>
      </c>
      <c r="E773" s="52">
        <v>283.3</v>
      </c>
      <c r="F773" s="52">
        <v>3310</v>
      </c>
      <c r="G773" s="18">
        <f>(E773/F773)*100</f>
        <v>8.5589123867069485</v>
      </c>
    </row>
    <row r="774" spans="1:7" s="5" customFormat="1" ht="11.25" x14ac:dyDescent="0.2">
      <c r="A774" s="16" t="s">
        <v>48</v>
      </c>
      <c r="B774" s="17"/>
      <c r="C774" s="16" t="s">
        <v>6</v>
      </c>
      <c r="D774" s="51">
        <v>242</v>
      </c>
      <c r="E774" s="51">
        <v>1456</v>
      </c>
      <c r="F774" s="51">
        <v>17491</v>
      </c>
      <c r="G774" s="14">
        <f>(E774/F774)*100</f>
        <v>8.3242810588302554</v>
      </c>
    </row>
    <row r="775" spans="1:7" s="5" customFormat="1" ht="11.25" x14ac:dyDescent="0.2">
      <c r="A775" s="20" t="s">
        <v>47</v>
      </c>
      <c r="C775" s="20" t="s">
        <v>6</v>
      </c>
      <c r="D775" s="52">
        <v>63</v>
      </c>
      <c r="E775" s="52">
        <v>219</v>
      </c>
      <c r="F775" s="52">
        <v>1887</v>
      </c>
      <c r="G775" s="18">
        <f>(E775/F775)*100</f>
        <v>11.605723370429253</v>
      </c>
    </row>
    <row r="776" spans="1:7" s="5" customFormat="1" ht="11.25" x14ac:dyDescent="0.2">
      <c r="A776" s="16" t="s">
        <v>46</v>
      </c>
      <c r="B776" s="17"/>
      <c r="C776" s="16" t="s">
        <v>6</v>
      </c>
      <c r="D776" s="51">
        <v>254</v>
      </c>
      <c r="E776" s="51">
        <v>1543</v>
      </c>
      <c r="F776" s="51">
        <v>23103</v>
      </c>
      <c r="G776" s="14">
        <f>(E776/F776)*100</f>
        <v>6.6787863048088996</v>
      </c>
    </row>
    <row r="777" spans="1:7" s="5" customFormat="1" ht="11.25" x14ac:dyDescent="0.2">
      <c r="A777" s="20" t="s">
        <v>45</v>
      </c>
      <c r="C777" s="20" t="s">
        <v>4</v>
      </c>
      <c r="D777" s="52">
        <v>105</v>
      </c>
      <c r="E777" s="52">
        <v>200</v>
      </c>
      <c r="F777" s="52">
        <v>2333</v>
      </c>
      <c r="G777" s="18">
        <f>(E777/F777)*100</f>
        <v>8.5726532361765972</v>
      </c>
    </row>
    <row r="778" spans="1:7" s="5" customFormat="1" ht="11.25" x14ac:dyDescent="0.2">
      <c r="A778" s="16" t="s">
        <v>44</v>
      </c>
      <c r="B778" s="17"/>
      <c r="C778" s="16" t="s">
        <v>4</v>
      </c>
      <c r="D778" s="51">
        <v>1872</v>
      </c>
      <c r="E778" s="51">
        <v>7084</v>
      </c>
      <c r="F778" s="51">
        <v>79476</v>
      </c>
      <c r="G778" s="14">
        <f>(E778/F778)*100</f>
        <v>8.9133826563994152</v>
      </c>
    </row>
    <row r="779" spans="1:7" s="5" customFormat="1" ht="11.25" x14ac:dyDescent="0.2">
      <c r="A779" s="20" t="s">
        <v>43</v>
      </c>
      <c r="C779" s="20" t="s">
        <v>6</v>
      </c>
      <c r="D779" s="52">
        <v>1249</v>
      </c>
      <c r="E779" s="52">
        <v>5190.8</v>
      </c>
      <c r="F779" s="52">
        <v>62723</v>
      </c>
      <c r="G779" s="18">
        <f>(E779/F779)*100</f>
        <v>8.2757521164485119</v>
      </c>
    </row>
    <row r="780" spans="1:7" s="5" customFormat="1" ht="11.25" x14ac:dyDescent="0.2">
      <c r="A780" s="16" t="s">
        <v>42</v>
      </c>
      <c r="B780" s="17"/>
      <c r="C780" s="16" t="s">
        <v>6</v>
      </c>
      <c r="D780" s="51">
        <v>45</v>
      </c>
      <c r="E780" s="51">
        <v>140</v>
      </c>
      <c r="F780" s="51">
        <v>2089</v>
      </c>
      <c r="G780" s="14">
        <f>(E780/F780)*100</f>
        <v>6.7017711823839159</v>
      </c>
    </row>
    <row r="781" spans="1:7" s="5" customFormat="1" ht="11.25" x14ac:dyDescent="0.2">
      <c r="A781" s="20" t="s">
        <v>41</v>
      </c>
      <c r="C781" s="20" t="s">
        <v>6</v>
      </c>
      <c r="D781" s="52">
        <v>9</v>
      </c>
      <c r="E781" s="52">
        <v>9</v>
      </c>
      <c r="F781" s="52">
        <v>92</v>
      </c>
      <c r="G781" s="18">
        <f>(E781/F781)*100</f>
        <v>9.7826086956521738</v>
      </c>
    </row>
    <row r="782" spans="1:7" s="5" customFormat="1" ht="11.25" x14ac:dyDescent="0.2">
      <c r="A782" s="16" t="s">
        <v>40</v>
      </c>
      <c r="B782" s="17"/>
      <c r="C782" s="16" t="s">
        <v>6</v>
      </c>
      <c r="D782" s="51">
        <v>360</v>
      </c>
      <c r="E782" s="51">
        <v>4071</v>
      </c>
      <c r="F782" s="51">
        <v>48334</v>
      </c>
      <c r="G782" s="14">
        <f>(E782/F782)*100</f>
        <v>8.4226424463110856</v>
      </c>
    </row>
    <row r="783" spans="1:7" s="5" customFormat="1" ht="11.25" x14ac:dyDescent="0.2">
      <c r="A783" s="20" t="s">
        <v>39</v>
      </c>
      <c r="C783" s="20" t="s">
        <v>6</v>
      </c>
      <c r="D783" s="52">
        <v>160</v>
      </c>
      <c r="E783" s="52">
        <v>1620</v>
      </c>
      <c r="F783" s="52">
        <v>20329</v>
      </c>
      <c r="G783" s="18">
        <f>(E783/F783)*100</f>
        <v>7.9689114073491067</v>
      </c>
    </row>
    <row r="784" spans="1:7" s="5" customFormat="1" ht="11.25" x14ac:dyDescent="0.2">
      <c r="A784" s="16" t="s">
        <v>37</v>
      </c>
      <c r="B784" s="17"/>
      <c r="C784" s="16" t="s">
        <v>6</v>
      </c>
      <c r="D784" s="51">
        <v>15</v>
      </c>
      <c r="E784" s="51">
        <v>19</v>
      </c>
      <c r="F784" s="51">
        <v>151</v>
      </c>
      <c r="G784" s="14">
        <f>(E784/F784)*100</f>
        <v>12.582781456953644</v>
      </c>
    </row>
    <row r="785" spans="1:7" s="5" customFormat="1" ht="11.25" x14ac:dyDescent="0.2">
      <c r="A785" s="20" t="s">
        <v>36</v>
      </c>
      <c r="C785" s="20" t="s">
        <v>6</v>
      </c>
      <c r="D785" s="52">
        <v>714</v>
      </c>
      <c r="E785" s="52">
        <v>3483</v>
      </c>
      <c r="F785" s="52">
        <v>42989</v>
      </c>
      <c r="G785" s="18">
        <f>(E785/F785)*100</f>
        <v>8.1020726232291977</v>
      </c>
    </row>
    <row r="786" spans="1:7" s="5" customFormat="1" ht="11.25" x14ac:dyDescent="0.2">
      <c r="A786" s="16" t="s">
        <v>35</v>
      </c>
      <c r="B786" s="17"/>
      <c r="C786" s="16" t="s">
        <v>6</v>
      </c>
      <c r="D786" s="51">
        <v>1338</v>
      </c>
      <c r="E786" s="51">
        <v>7875</v>
      </c>
      <c r="F786" s="51">
        <v>78207</v>
      </c>
      <c r="G786" s="14">
        <f>(E786/F786)*100</f>
        <v>10.069431125091105</v>
      </c>
    </row>
    <row r="787" spans="1:7" s="5" customFormat="1" ht="11.25" x14ac:dyDescent="0.2">
      <c r="A787" s="20" t="s">
        <v>79</v>
      </c>
      <c r="C787" s="20" t="s">
        <v>6</v>
      </c>
      <c r="D787" s="52">
        <v>10</v>
      </c>
      <c r="E787" s="52">
        <v>25</v>
      </c>
      <c r="F787" s="52">
        <v>310</v>
      </c>
      <c r="G787" s="18">
        <f>(E787/F787)*100</f>
        <v>8.064516129032258</v>
      </c>
    </row>
    <row r="788" spans="1:7" s="5" customFormat="1" ht="11.25" x14ac:dyDescent="0.2">
      <c r="A788" s="16" t="s">
        <v>34</v>
      </c>
      <c r="B788" s="17"/>
      <c r="C788" s="16" t="s">
        <v>6</v>
      </c>
      <c r="D788" s="51">
        <v>1936</v>
      </c>
      <c r="E788" s="51">
        <v>16324</v>
      </c>
      <c r="F788" s="51">
        <v>192439</v>
      </c>
      <c r="G788" s="14">
        <f>(E788/F788)*100</f>
        <v>8.4826880206195199</v>
      </c>
    </row>
    <row r="789" spans="1:7" s="5" customFormat="1" ht="11.25" x14ac:dyDescent="0.2">
      <c r="A789" s="20" t="s">
        <v>33</v>
      </c>
      <c r="C789" s="20" t="s">
        <v>6</v>
      </c>
      <c r="D789" s="52">
        <v>120</v>
      </c>
      <c r="E789" s="52">
        <v>361.1</v>
      </c>
      <c r="F789" s="52">
        <v>4242</v>
      </c>
      <c r="G789" s="18">
        <f>(E789/F789)*100</f>
        <v>8.5124941065535129</v>
      </c>
    </row>
    <row r="790" spans="1:7" s="5" customFormat="1" ht="11.25" x14ac:dyDescent="0.2">
      <c r="A790" s="16" t="s">
        <v>32</v>
      </c>
      <c r="B790" s="17"/>
      <c r="C790" s="16" t="s">
        <v>6</v>
      </c>
      <c r="D790" s="51">
        <v>13</v>
      </c>
      <c r="E790" s="51">
        <v>29</v>
      </c>
      <c r="F790" s="51">
        <v>348</v>
      </c>
      <c r="G790" s="14">
        <f>(E790/F790)*100</f>
        <v>8.3333333333333321</v>
      </c>
    </row>
    <row r="791" spans="1:7" s="5" customFormat="1" ht="11.25" x14ac:dyDescent="0.2">
      <c r="A791" s="20" t="s">
        <v>31</v>
      </c>
      <c r="C791" s="20" t="s">
        <v>6</v>
      </c>
      <c r="D791" s="52">
        <v>82</v>
      </c>
      <c r="E791" s="52">
        <v>275</v>
      </c>
      <c r="F791" s="52">
        <v>3819</v>
      </c>
      <c r="G791" s="18">
        <f>(E791/F791)*100</f>
        <v>7.2008379156847342</v>
      </c>
    </row>
    <row r="792" spans="1:7" s="5" customFormat="1" ht="11.25" x14ac:dyDescent="0.2">
      <c r="A792" s="16" t="s">
        <v>30</v>
      </c>
      <c r="B792" s="17"/>
      <c r="C792" s="16" t="s">
        <v>4</v>
      </c>
      <c r="D792" s="51">
        <v>3663</v>
      </c>
      <c r="E792" s="51">
        <v>17423</v>
      </c>
      <c r="F792" s="51">
        <v>246257</v>
      </c>
      <c r="G792" s="14">
        <f>(E792/F792)*100</f>
        <v>7.0751288288251706</v>
      </c>
    </row>
    <row r="793" spans="1:7" s="5" customFormat="1" ht="11.25" x14ac:dyDescent="0.2">
      <c r="A793" s="20" t="s">
        <v>71</v>
      </c>
      <c r="C793" s="20" t="s">
        <v>6</v>
      </c>
      <c r="D793" s="52">
        <v>307</v>
      </c>
      <c r="E793" s="52">
        <v>833</v>
      </c>
      <c r="F793" s="52">
        <v>8552</v>
      </c>
      <c r="G793" s="18">
        <f>(E793/F793)*100</f>
        <v>9.7404115996258192</v>
      </c>
    </row>
    <row r="794" spans="1:7" s="5" customFormat="1" ht="11.25" x14ac:dyDescent="0.2">
      <c r="A794" s="16" t="s">
        <v>28</v>
      </c>
      <c r="B794" s="17"/>
      <c r="C794" s="16" t="s">
        <v>6</v>
      </c>
      <c r="D794" s="51">
        <v>201</v>
      </c>
      <c r="E794" s="51">
        <v>501</v>
      </c>
      <c r="F794" s="51">
        <v>5297</v>
      </c>
      <c r="G794" s="14">
        <f>(E794/F794)*100</f>
        <v>9.4581838776666043</v>
      </c>
    </row>
    <row r="795" spans="1:7" s="5" customFormat="1" ht="11.25" x14ac:dyDescent="0.2">
      <c r="A795" s="20" t="s">
        <v>27</v>
      </c>
      <c r="C795" s="20" t="s">
        <v>4</v>
      </c>
      <c r="D795" s="52">
        <v>120</v>
      </c>
      <c r="E795" s="52">
        <v>182</v>
      </c>
      <c r="F795" s="52">
        <v>2258</v>
      </c>
      <c r="G795" s="18">
        <f>(E795/F795)*100</f>
        <v>8.0602302922940652</v>
      </c>
    </row>
    <row r="796" spans="1:7" s="5" customFormat="1" ht="11.25" x14ac:dyDescent="0.2">
      <c r="A796" s="16" t="s">
        <v>26</v>
      </c>
      <c r="B796" s="17"/>
      <c r="C796" s="16" t="s">
        <v>6</v>
      </c>
      <c r="D796" s="51">
        <v>3124</v>
      </c>
      <c r="E796" s="51">
        <v>20388</v>
      </c>
      <c r="F796" s="51">
        <v>253811</v>
      </c>
      <c r="G796" s="14">
        <f>(E796/F796)*100</f>
        <v>8.0327487776337509</v>
      </c>
    </row>
    <row r="797" spans="1:7" s="5" customFormat="1" ht="11.25" x14ac:dyDescent="0.2">
      <c r="A797" s="20" t="s">
        <v>25</v>
      </c>
      <c r="C797" s="20" t="s">
        <v>24</v>
      </c>
      <c r="D797" s="52">
        <v>65</v>
      </c>
      <c r="E797" s="52">
        <v>483</v>
      </c>
      <c r="F797" s="52">
        <v>4107</v>
      </c>
      <c r="G797" s="18">
        <f>(E797/F797)*100</f>
        <v>11.760409057706354</v>
      </c>
    </row>
    <row r="798" spans="1:7" s="5" customFormat="1" ht="11.25" x14ac:dyDescent="0.2">
      <c r="A798" s="16" t="s">
        <v>23</v>
      </c>
      <c r="B798" s="17"/>
      <c r="C798" s="16" t="s">
        <v>6</v>
      </c>
      <c r="D798" s="51">
        <v>313</v>
      </c>
      <c r="E798" s="51">
        <v>2202.1999999999998</v>
      </c>
      <c r="F798" s="51">
        <v>27948</v>
      </c>
      <c r="G798" s="14">
        <f>(E798/F798)*100</f>
        <v>7.8796336052669238</v>
      </c>
    </row>
    <row r="799" spans="1:7" s="5" customFormat="1" ht="11.25" x14ac:dyDescent="0.2">
      <c r="A799" s="20" t="s">
        <v>22</v>
      </c>
      <c r="C799" s="20" t="s">
        <v>6</v>
      </c>
      <c r="D799" s="52">
        <v>10</v>
      </c>
      <c r="E799" s="52">
        <v>17</v>
      </c>
      <c r="F799" s="52">
        <v>250</v>
      </c>
      <c r="G799" s="18">
        <f>(E799/F799)*100</f>
        <v>6.8000000000000007</v>
      </c>
    </row>
    <row r="800" spans="1:7" s="5" customFormat="1" ht="11.25" x14ac:dyDescent="0.2">
      <c r="A800" s="16" t="s">
        <v>21</v>
      </c>
      <c r="B800" s="17"/>
      <c r="C800" s="56" t="s">
        <v>6</v>
      </c>
      <c r="D800" s="51">
        <v>67</v>
      </c>
      <c r="E800" s="51">
        <v>439.6</v>
      </c>
      <c r="F800" s="51">
        <v>5063</v>
      </c>
      <c r="G800" s="14">
        <f>(E800/F800)*100</f>
        <v>8.6825992494568442</v>
      </c>
    </row>
    <row r="801" spans="1:7" s="5" customFormat="1" ht="11.25" x14ac:dyDescent="0.2">
      <c r="A801" s="20" t="s">
        <v>20</v>
      </c>
      <c r="C801" s="20" t="s">
        <v>6</v>
      </c>
      <c r="D801" s="52">
        <v>451</v>
      </c>
      <c r="E801" s="52">
        <v>3586</v>
      </c>
      <c r="F801" s="52">
        <v>37266</v>
      </c>
      <c r="G801" s="18">
        <f>(E801/F801)*100</f>
        <v>9.6227123919927013</v>
      </c>
    </row>
    <row r="802" spans="1:7" s="5" customFormat="1" ht="11.25" x14ac:dyDescent="0.2">
      <c r="A802" s="16" t="s">
        <v>19</v>
      </c>
      <c r="B802" s="17"/>
      <c r="C802" s="16" t="s">
        <v>6</v>
      </c>
      <c r="D802" s="51">
        <v>632</v>
      </c>
      <c r="E802" s="51">
        <v>3694</v>
      </c>
      <c r="F802" s="51">
        <v>47639</v>
      </c>
      <c r="G802" s="14">
        <f>(E802/F802)*100</f>
        <v>7.7541510107265053</v>
      </c>
    </row>
    <row r="803" spans="1:7" s="5" customFormat="1" ht="11.25" x14ac:dyDescent="0.2">
      <c r="A803" s="20" t="s">
        <v>18</v>
      </c>
      <c r="C803" s="20" t="s">
        <v>6</v>
      </c>
      <c r="D803" s="52">
        <v>4469</v>
      </c>
      <c r="E803" s="52">
        <v>28263</v>
      </c>
      <c r="F803" s="52">
        <v>385895</v>
      </c>
      <c r="G803" s="18">
        <f>(E803/F803)*100</f>
        <v>7.3240130087199891</v>
      </c>
    </row>
    <row r="804" spans="1:7" s="5" customFormat="1" ht="11.25" x14ac:dyDescent="0.2">
      <c r="A804" s="16" t="s">
        <v>17</v>
      </c>
      <c r="B804" s="17"/>
      <c r="C804" s="16" t="s">
        <v>4</v>
      </c>
      <c r="D804" s="51">
        <v>54</v>
      </c>
      <c r="E804" s="51">
        <v>123</v>
      </c>
      <c r="F804" s="51">
        <v>2081</v>
      </c>
      <c r="G804" s="14">
        <f>(E804/F804)*100</f>
        <v>5.910619894281596</v>
      </c>
    </row>
    <row r="805" spans="1:7" s="5" customFormat="1" ht="11.25" x14ac:dyDescent="0.2">
      <c r="A805" s="20" t="s">
        <v>15</v>
      </c>
      <c r="C805" s="20" t="s">
        <v>6</v>
      </c>
      <c r="D805" s="52">
        <v>142</v>
      </c>
      <c r="E805" s="52">
        <v>807</v>
      </c>
      <c r="F805" s="52">
        <v>8632</v>
      </c>
      <c r="G805" s="18">
        <f>(E805/F805)*100</f>
        <v>9.3489341983317882</v>
      </c>
    </row>
    <row r="806" spans="1:7" s="5" customFormat="1" ht="11.25" x14ac:dyDescent="0.2">
      <c r="A806" s="16" t="s">
        <v>14</v>
      </c>
      <c r="B806" s="17"/>
      <c r="C806" s="16" t="s">
        <v>6</v>
      </c>
      <c r="D806" s="51">
        <v>115</v>
      </c>
      <c r="E806" s="51">
        <v>498</v>
      </c>
      <c r="F806" s="51">
        <v>4328</v>
      </c>
      <c r="G806" s="14">
        <f>(E806/F806)*100</f>
        <v>11.506469500924215</v>
      </c>
    </row>
    <row r="807" spans="1:7" s="5" customFormat="1" ht="11.25" x14ac:dyDescent="0.2">
      <c r="A807" s="20" t="s">
        <v>13</v>
      </c>
      <c r="C807" s="20" t="s">
        <v>6</v>
      </c>
      <c r="D807" s="52">
        <v>1063</v>
      </c>
      <c r="E807" s="52">
        <v>6491</v>
      </c>
      <c r="F807" s="52">
        <v>78674</v>
      </c>
      <c r="G807" s="18">
        <f>(E807/F807)*100</f>
        <v>8.2505020718407618</v>
      </c>
    </row>
    <row r="808" spans="1:7" s="5" customFormat="1" ht="11.25" x14ac:dyDescent="0.2">
      <c r="A808" s="16" t="s">
        <v>12</v>
      </c>
      <c r="B808" s="17"/>
      <c r="C808" s="16" t="s">
        <v>6</v>
      </c>
      <c r="D808" s="51">
        <v>16</v>
      </c>
      <c r="E808" s="51">
        <v>39.799999999999997</v>
      </c>
      <c r="F808" s="51">
        <v>358</v>
      </c>
      <c r="G808" s="14">
        <f>(E808/F808)*100</f>
        <v>11.117318435754189</v>
      </c>
    </row>
    <row r="809" spans="1:7" s="5" customFormat="1" ht="11.25" x14ac:dyDescent="0.2">
      <c r="A809" s="20" t="s">
        <v>11</v>
      </c>
      <c r="C809" s="20" t="s">
        <v>6</v>
      </c>
      <c r="D809" s="52">
        <v>980</v>
      </c>
      <c r="E809" s="52">
        <v>8266.5</v>
      </c>
      <c r="F809" s="52">
        <v>81233</v>
      </c>
      <c r="G809" s="18">
        <f>(E809/F809)*100</f>
        <v>10.176283037681729</v>
      </c>
    </row>
    <row r="810" spans="1:7" s="5" customFormat="1" ht="11.25" x14ac:dyDescent="0.2">
      <c r="A810" s="16" t="s">
        <v>10</v>
      </c>
      <c r="B810" s="17"/>
      <c r="C810" s="16" t="s">
        <v>6</v>
      </c>
      <c r="D810" s="51">
        <v>3802</v>
      </c>
      <c r="E810" s="51">
        <v>9727.5</v>
      </c>
      <c r="F810" s="51">
        <v>101135</v>
      </c>
      <c r="G810" s="14">
        <f>(E810/F810)*100</f>
        <v>9.6183319325653827</v>
      </c>
    </row>
    <row r="811" spans="1:7" s="5" customFormat="1" ht="11.25" x14ac:dyDescent="0.2">
      <c r="A811" s="20" t="s">
        <v>9</v>
      </c>
      <c r="C811" s="20" t="s">
        <v>8</v>
      </c>
      <c r="D811" s="52">
        <v>438</v>
      </c>
      <c r="E811" s="52">
        <v>772.2</v>
      </c>
      <c r="F811" s="52">
        <v>6374</v>
      </c>
      <c r="G811" s="18">
        <f>(E811/F811)*100</f>
        <v>12.114841543771574</v>
      </c>
    </row>
    <row r="812" spans="1:7" s="5" customFormat="1" ht="11.25" x14ac:dyDescent="0.2">
      <c r="A812" s="16" t="s">
        <v>7</v>
      </c>
      <c r="B812" s="17"/>
      <c r="C812" s="16" t="s">
        <v>6</v>
      </c>
      <c r="D812" s="51">
        <v>384</v>
      </c>
      <c r="E812" s="51">
        <v>3335.8</v>
      </c>
      <c r="F812" s="51">
        <v>33389</v>
      </c>
      <c r="G812" s="14">
        <f>(E812/F812)*100</f>
        <v>9.9907155051064738</v>
      </c>
    </row>
    <row r="813" spans="1:7" s="5" customFormat="1" ht="11.25" x14ac:dyDescent="0.2">
      <c r="A813" s="20" t="s">
        <v>5</v>
      </c>
      <c r="C813" s="20" t="s">
        <v>4</v>
      </c>
      <c r="D813" s="52">
        <v>210</v>
      </c>
      <c r="E813" s="52">
        <v>923</v>
      </c>
      <c r="F813" s="52">
        <v>11972</v>
      </c>
      <c r="G813" s="18">
        <f>(E813/F813)*100</f>
        <v>7.7096558636819248</v>
      </c>
    </row>
    <row r="814" spans="1:7" s="5" customFormat="1" ht="11.25" customHeight="1" thickBot="1" x14ac:dyDescent="0.25">
      <c r="A814" s="16" t="s">
        <v>76</v>
      </c>
      <c r="B814" s="17"/>
      <c r="C814" s="16" t="s">
        <v>75</v>
      </c>
      <c r="D814" s="51">
        <v>10</v>
      </c>
      <c r="E814" s="51">
        <v>1799</v>
      </c>
      <c r="F814" s="51">
        <v>70389</v>
      </c>
      <c r="G814" s="14">
        <f>(E814/F814)*100</f>
        <v>2.5557970705650033</v>
      </c>
    </row>
    <row r="815" spans="1:7" ht="11.25" customHeight="1" thickBot="1" x14ac:dyDescent="0.25">
      <c r="A815" s="50" t="s">
        <v>3</v>
      </c>
      <c r="B815" s="49" t="s">
        <v>2</v>
      </c>
      <c r="C815" s="48"/>
      <c r="D815" s="47">
        <f>SUM(D766:D814,D763)</f>
        <v>122363</v>
      </c>
      <c r="E815" s="47">
        <f>SUM(E766:E814,E763)</f>
        <v>775446.6</v>
      </c>
      <c r="F815" s="47">
        <f>SUM(F766:F814,F763)</f>
        <v>10544326</v>
      </c>
      <c r="G815" s="46">
        <f>(E815/F815)*100</f>
        <v>7.3541599529453094</v>
      </c>
    </row>
    <row r="816" spans="1:7" s="5" customFormat="1" ht="7.5" customHeight="1" x14ac:dyDescent="0.2">
      <c r="A816" s="1"/>
      <c r="B816" s="1"/>
      <c r="C816" s="1"/>
      <c r="D816" s="1"/>
      <c r="E816" s="1"/>
      <c r="F816" s="1"/>
      <c r="G816" s="1"/>
    </row>
    <row r="817" spans="1:7" ht="11.25" customHeight="1" x14ac:dyDescent="0.2">
      <c r="A817" s="5" t="s">
        <v>1</v>
      </c>
      <c r="B817" s="4" t="s">
        <v>0</v>
      </c>
      <c r="C817" s="4"/>
      <c r="D817" s="3"/>
      <c r="E817" s="3"/>
      <c r="F817" s="3"/>
      <c r="G817" s="2"/>
    </row>
    <row r="821" spans="1:7" ht="26.25" customHeight="1" x14ac:dyDescent="0.2">
      <c r="A821" s="45" t="s">
        <v>70</v>
      </c>
      <c r="B821" s="44" t="s">
        <v>86</v>
      </c>
      <c r="C821" s="43"/>
      <c r="D821" s="43"/>
      <c r="E821" s="43"/>
      <c r="F821" s="43"/>
      <c r="G821" s="43"/>
    </row>
    <row r="822" spans="1:7" ht="7.5" customHeight="1" thickBot="1" x14ac:dyDescent="0.25">
      <c r="A822" s="42"/>
      <c r="B822" s="42"/>
      <c r="C822" s="42"/>
      <c r="D822" s="41"/>
      <c r="E822" s="40"/>
      <c r="F822" s="40"/>
      <c r="G822" s="39"/>
    </row>
    <row r="823" spans="1:7" s="38" customFormat="1" ht="26.25" thickBot="1" x14ac:dyDescent="0.25">
      <c r="A823" s="36" t="s">
        <v>68</v>
      </c>
      <c r="B823" s="37"/>
      <c r="C823" s="36" t="s">
        <v>67</v>
      </c>
      <c r="D823" s="35" t="s">
        <v>66</v>
      </c>
      <c r="E823" s="35" t="s">
        <v>65</v>
      </c>
      <c r="F823" s="34" t="s">
        <v>64</v>
      </c>
      <c r="G823" s="33" t="s">
        <v>63</v>
      </c>
    </row>
    <row r="824" spans="1:7" s="38" customFormat="1" ht="27.75" thickBot="1" x14ac:dyDescent="0.25">
      <c r="A824" s="32"/>
      <c r="B824" s="32"/>
      <c r="C824" s="32"/>
      <c r="D824" s="31"/>
      <c r="E824" s="30" t="s">
        <v>62</v>
      </c>
      <c r="F824" s="30" t="s">
        <v>61</v>
      </c>
      <c r="G824" s="29" t="s">
        <v>60</v>
      </c>
    </row>
    <row r="825" spans="1:7" s="5" customFormat="1" ht="11.25" customHeight="1" x14ac:dyDescent="0.2">
      <c r="A825" s="28" t="s">
        <v>59</v>
      </c>
      <c r="C825" s="20" t="s">
        <v>58</v>
      </c>
      <c r="D825" s="52">
        <v>87900</v>
      </c>
      <c r="E825" s="52">
        <v>564960.9</v>
      </c>
      <c r="F825" s="52">
        <v>8057443</v>
      </c>
      <c r="G825" s="18">
        <f>(E825/F825)*100</f>
        <v>7.0116648668814658</v>
      </c>
    </row>
    <row r="826" spans="1:7" s="5" customFormat="1" ht="11.25" x14ac:dyDescent="0.2">
      <c r="A826" s="24" t="s">
        <v>57</v>
      </c>
      <c r="B826" s="17"/>
      <c r="C826" s="17"/>
      <c r="D826" s="23">
        <f>D877-D825</f>
        <v>34440</v>
      </c>
      <c r="E826" s="23">
        <f>E877-E825</f>
        <v>176061.70000000007</v>
      </c>
      <c r="F826" s="23">
        <f>F877-F825</f>
        <v>2310404</v>
      </c>
      <c r="G826" s="14">
        <f>(E826/F826)*100</f>
        <v>7.6203858719081197</v>
      </c>
    </row>
    <row r="827" spans="1:7" s="5" customFormat="1" ht="7.5" customHeight="1" x14ac:dyDescent="0.2">
      <c r="D827" s="22"/>
      <c r="E827" s="22"/>
      <c r="F827" s="22"/>
      <c r="G827" s="22"/>
    </row>
    <row r="828" spans="1:7" s="5" customFormat="1" ht="11.25" x14ac:dyDescent="0.2">
      <c r="A828" s="16" t="s">
        <v>56</v>
      </c>
      <c r="B828" s="17"/>
      <c r="C828" s="16" t="s">
        <v>6</v>
      </c>
      <c r="D828" s="51">
        <v>401</v>
      </c>
      <c r="E828" s="51">
        <v>1326.6</v>
      </c>
      <c r="F828" s="51">
        <v>19124</v>
      </c>
      <c r="G828" s="14">
        <f>(E828/F828)*100</f>
        <v>6.9368332984731218</v>
      </c>
    </row>
    <row r="829" spans="1:7" s="5" customFormat="1" ht="11.25" x14ac:dyDescent="0.2">
      <c r="A829" s="20" t="s">
        <v>55</v>
      </c>
      <c r="C829" s="20" t="s">
        <v>6</v>
      </c>
      <c r="D829" s="52">
        <v>287</v>
      </c>
      <c r="E829" s="52">
        <v>1120</v>
      </c>
      <c r="F829" s="52">
        <v>12926</v>
      </c>
      <c r="G829" s="18">
        <f>(E829/F829)*100</f>
        <v>8.6647067925112182</v>
      </c>
    </row>
    <row r="830" spans="1:7" s="5" customFormat="1" ht="11.25" x14ac:dyDescent="0.2">
      <c r="A830" s="16" t="s">
        <v>54</v>
      </c>
      <c r="B830" s="17"/>
      <c r="C830" s="16" t="s">
        <v>6</v>
      </c>
      <c r="D830" s="51">
        <v>1312</v>
      </c>
      <c r="E830" s="51">
        <v>8141</v>
      </c>
      <c r="F830" s="51">
        <v>94957</v>
      </c>
      <c r="G830" s="14">
        <f>(E830/F830)*100</f>
        <v>8.5733542550838795</v>
      </c>
    </row>
    <row r="831" spans="1:7" s="5" customFormat="1" ht="11.25" x14ac:dyDescent="0.2">
      <c r="A831" s="20" t="s">
        <v>53</v>
      </c>
      <c r="C831" s="20" t="s">
        <v>4</v>
      </c>
      <c r="D831" s="52">
        <v>221</v>
      </c>
      <c r="E831" s="52">
        <v>420.9</v>
      </c>
      <c r="F831" s="52">
        <v>4847</v>
      </c>
      <c r="G831" s="18">
        <f>(E831/F831)*100</f>
        <v>8.6837218898287585</v>
      </c>
    </row>
    <row r="832" spans="1:7" s="5" customFormat="1" ht="11.25" x14ac:dyDescent="0.2">
      <c r="A832" s="16" t="s">
        <v>52</v>
      </c>
      <c r="B832" s="17"/>
      <c r="C832" s="16" t="s">
        <v>6</v>
      </c>
      <c r="D832" s="51">
        <v>872</v>
      </c>
      <c r="E832" s="51">
        <v>3930</v>
      </c>
      <c r="F832" s="51">
        <v>47068</v>
      </c>
      <c r="G832" s="14">
        <f>(E832/F832)*100</f>
        <v>8.3496218237443696</v>
      </c>
    </row>
    <row r="833" spans="1:7" s="5" customFormat="1" ht="11.25" x14ac:dyDescent="0.2">
      <c r="A833" s="20" t="s">
        <v>51</v>
      </c>
      <c r="C833" s="20" t="s">
        <v>4</v>
      </c>
      <c r="D833" s="52">
        <v>1504</v>
      </c>
      <c r="E833" s="52">
        <v>5995</v>
      </c>
      <c r="F833" s="52">
        <v>115923</v>
      </c>
      <c r="G833" s="18">
        <f>(E833/F833)*100</f>
        <v>5.1715362783916907</v>
      </c>
    </row>
    <row r="834" spans="1:7" s="5" customFormat="1" ht="11.25" x14ac:dyDescent="0.2">
      <c r="A834" s="16" t="s">
        <v>50</v>
      </c>
      <c r="B834" s="17"/>
      <c r="C834" s="16" t="s">
        <v>4</v>
      </c>
      <c r="D834" s="51">
        <v>287</v>
      </c>
      <c r="E834" s="51">
        <v>553.79999999999995</v>
      </c>
      <c r="F834" s="51">
        <v>4390</v>
      </c>
      <c r="G834" s="14">
        <f>(E834/F834)*100</f>
        <v>12.61503416856492</v>
      </c>
    </row>
    <row r="835" spans="1:7" s="5" customFormat="1" ht="11.25" x14ac:dyDescent="0.2">
      <c r="A835" s="20" t="s">
        <v>49</v>
      </c>
      <c r="C835" s="20" t="s">
        <v>6</v>
      </c>
      <c r="D835" s="52">
        <v>72</v>
      </c>
      <c r="E835" s="52">
        <v>250.6</v>
      </c>
      <c r="F835" s="52">
        <v>3020</v>
      </c>
      <c r="G835" s="18">
        <f>(E835/F835)*100</f>
        <v>8.2980132450331112</v>
      </c>
    </row>
    <row r="836" spans="1:7" s="5" customFormat="1" ht="11.25" x14ac:dyDescent="0.2">
      <c r="A836" s="16" t="s">
        <v>48</v>
      </c>
      <c r="B836" s="17"/>
      <c r="C836" s="16" t="s">
        <v>6</v>
      </c>
      <c r="D836" s="51">
        <v>236</v>
      </c>
      <c r="E836" s="51">
        <v>1457</v>
      </c>
      <c r="F836" s="51">
        <v>19865</v>
      </c>
      <c r="G836" s="14">
        <f>(E836/F836)*100</f>
        <v>7.3345079285174934</v>
      </c>
    </row>
    <row r="837" spans="1:7" s="5" customFormat="1" ht="11.25" x14ac:dyDescent="0.2">
      <c r="A837" s="20" t="s">
        <v>47</v>
      </c>
      <c r="C837" s="20" t="s">
        <v>6</v>
      </c>
      <c r="D837" s="52">
        <v>70</v>
      </c>
      <c r="E837" s="52">
        <v>261</v>
      </c>
      <c r="F837" s="52">
        <v>2387</v>
      </c>
      <c r="G837" s="18">
        <f>(E837/F837)*100</f>
        <v>10.934227063259321</v>
      </c>
    </row>
    <row r="838" spans="1:7" s="5" customFormat="1" ht="11.25" x14ac:dyDescent="0.2">
      <c r="A838" s="16" t="s">
        <v>46</v>
      </c>
      <c r="B838" s="17"/>
      <c r="C838" s="16" t="s">
        <v>6</v>
      </c>
      <c r="D838" s="51">
        <v>253</v>
      </c>
      <c r="E838" s="51">
        <v>1757</v>
      </c>
      <c r="F838" s="51">
        <v>24209</v>
      </c>
      <c r="G838" s="14">
        <f>(E838/F838)*100</f>
        <v>7.2576314593746121</v>
      </c>
    </row>
    <row r="839" spans="1:7" s="5" customFormat="1" ht="11.25" x14ac:dyDescent="0.2">
      <c r="A839" s="20" t="s">
        <v>45</v>
      </c>
      <c r="C839" s="20" t="s">
        <v>4</v>
      </c>
      <c r="D839" s="52">
        <v>100</v>
      </c>
      <c r="E839" s="52">
        <v>191</v>
      </c>
      <c r="F839" s="52">
        <v>2277</v>
      </c>
      <c r="G839" s="18">
        <f>(E839/F839)*100</f>
        <v>8.3882301273605613</v>
      </c>
    </row>
    <row r="840" spans="1:7" s="5" customFormat="1" ht="11.25" x14ac:dyDescent="0.2">
      <c r="A840" s="16" t="s">
        <v>44</v>
      </c>
      <c r="B840" s="17"/>
      <c r="C840" s="16" t="s">
        <v>4</v>
      </c>
      <c r="D840" s="51">
        <v>1857</v>
      </c>
      <c r="E840" s="51">
        <v>7029</v>
      </c>
      <c r="F840" s="51">
        <v>78625</v>
      </c>
      <c r="G840" s="14">
        <f>(E840/F840)*100</f>
        <v>8.9399046104928459</v>
      </c>
    </row>
    <row r="841" spans="1:7" s="5" customFormat="1" ht="11.25" x14ac:dyDescent="0.2">
      <c r="A841" s="20" t="s">
        <v>43</v>
      </c>
      <c r="C841" s="20" t="s">
        <v>6</v>
      </c>
      <c r="D841" s="52">
        <v>1233</v>
      </c>
      <c r="E841" s="52">
        <v>5067</v>
      </c>
      <c r="F841" s="52">
        <v>62000</v>
      </c>
      <c r="G841" s="18">
        <f>(E841/F841)*100</f>
        <v>8.1725806451612897</v>
      </c>
    </row>
    <row r="842" spans="1:7" s="5" customFormat="1" ht="11.25" x14ac:dyDescent="0.2">
      <c r="A842" s="16" t="s">
        <v>42</v>
      </c>
      <c r="B842" s="17"/>
      <c r="C842" s="16" t="s">
        <v>6</v>
      </c>
      <c r="D842" s="51">
        <v>45</v>
      </c>
      <c r="E842" s="51">
        <v>140</v>
      </c>
      <c r="F842" s="51">
        <v>2089</v>
      </c>
      <c r="G842" s="14">
        <f>(E842/F842)*100</f>
        <v>6.7017711823839159</v>
      </c>
    </row>
    <row r="843" spans="1:7" s="5" customFormat="1" ht="11.25" x14ac:dyDescent="0.2">
      <c r="A843" s="20" t="s">
        <v>41</v>
      </c>
      <c r="C843" s="20" t="s">
        <v>6</v>
      </c>
      <c r="D843" s="52">
        <v>9</v>
      </c>
      <c r="E843" s="52">
        <v>9</v>
      </c>
      <c r="F843" s="52">
        <v>89</v>
      </c>
      <c r="G843" s="18">
        <f>(E843/F843)*100</f>
        <v>10.112359550561797</v>
      </c>
    </row>
    <row r="844" spans="1:7" s="5" customFormat="1" ht="11.25" x14ac:dyDescent="0.2">
      <c r="A844" s="16" t="s">
        <v>40</v>
      </c>
      <c r="B844" s="17"/>
      <c r="C844" s="16" t="s">
        <v>6</v>
      </c>
      <c r="D844" s="51">
        <v>360</v>
      </c>
      <c r="E844" s="51">
        <v>4056</v>
      </c>
      <c r="F844" s="51">
        <v>47998</v>
      </c>
      <c r="G844" s="14">
        <f>(E844/F844)*100</f>
        <v>8.4503520980040836</v>
      </c>
    </row>
    <row r="845" spans="1:7" s="5" customFormat="1" ht="11.25" x14ac:dyDescent="0.2">
      <c r="A845" s="20" t="s">
        <v>39</v>
      </c>
      <c r="C845" s="20" t="s">
        <v>6</v>
      </c>
      <c r="D845" s="52">
        <v>156</v>
      </c>
      <c r="E845" s="52">
        <v>1435</v>
      </c>
      <c r="F845" s="52">
        <v>19692</v>
      </c>
      <c r="G845" s="18">
        <f>(E845/F845)*100</f>
        <v>7.287223237863091</v>
      </c>
    </row>
    <row r="846" spans="1:7" s="5" customFormat="1" ht="11.25" x14ac:dyDescent="0.2">
      <c r="A846" s="16" t="s">
        <v>37</v>
      </c>
      <c r="B846" s="17"/>
      <c r="C846" s="16" t="s">
        <v>6</v>
      </c>
      <c r="D846" s="51">
        <v>19</v>
      </c>
      <c r="E846" s="51">
        <v>18</v>
      </c>
      <c r="F846" s="51">
        <v>164</v>
      </c>
      <c r="G846" s="14">
        <f>(E846/F846)*100</f>
        <v>10.975609756097562</v>
      </c>
    </row>
    <row r="847" spans="1:7" s="5" customFormat="1" ht="11.25" x14ac:dyDescent="0.2">
      <c r="A847" s="20" t="s">
        <v>36</v>
      </c>
      <c r="C847" s="20" t="s">
        <v>6</v>
      </c>
      <c r="D847" s="52">
        <v>702</v>
      </c>
      <c r="E847" s="52">
        <v>3533</v>
      </c>
      <c r="F847" s="52">
        <v>43733</v>
      </c>
      <c r="G847" s="18">
        <f>(E847/F847)*100</f>
        <v>8.0785676720096955</v>
      </c>
    </row>
    <row r="848" spans="1:7" s="5" customFormat="1" ht="11.25" x14ac:dyDescent="0.2">
      <c r="A848" s="16" t="s">
        <v>35</v>
      </c>
      <c r="B848" s="17"/>
      <c r="C848" s="16" t="s">
        <v>6</v>
      </c>
      <c r="D848" s="51">
        <v>1256</v>
      </c>
      <c r="E848" s="51">
        <v>7419</v>
      </c>
      <c r="F848" s="51">
        <v>83990</v>
      </c>
      <c r="G848" s="14">
        <f>(E848/F848)*100</f>
        <v>8.833194427908083</v>
      </c>
    </row>
    <row r="849" spans="1:7" s="5" customFormat="1" ht="11.25" x14ac:dyDescent="0.2">
      <c r="A849" s="20" t="s">
        <v>79</v>
      </c>
      <c r="C849" s="20" t="s">
        <v>6</v>
      </c>
      <c r="D849" s="52">
        <v>11</v>
      </c>
      <c r="E849" s="52">
        <v>22.7</v>
      </c>
      <c r="F849" s="52">
        <v>310</v>
      </c>
      <c r="G849" s="18">
        <f>(E849/F849)*100</f>
        <v>7.32258064516129</v>
      </c>
    </row>
    <row r="850" spans="1:7" s="5" customFormat="1" ht="11.25" x14ac:dyDescent="0.2">
      <c r="A850" s="16" t="s">
        <v>34</v>
      </c>
      <c r="B850" s="17"/>
      <c r="C850" s="16" t="s">
        <v>6</v>
      </c>
      <c r="D850" s="51">
        <v>2179</v>
      </c>
      <c r="E850" s="51">
        <v>15321.8</v>
      </c>
      <c r="F850" s="51">
        <v>194961</v>
      </c>
      <c r="G850" s="14">
        <f>(E850/F850)*100</f>
        <v>7.8589051143562045</v>
      </c>
    </row>
    <row r="851" spans="1:7" s="5" customFormat="1" ht="11.25" x14ac:dyDescent="0.2">
      <c r="A851" s="20" t="s">
        <v>33</v>
      </c>
      <c r="C851" s="20" t="s">
        <v>6</v>
      </c>
      <c r="D851" s="52">
        <v>120</v>
      </c>
      <c r="E851" s="52">
        <v>220</v>
      </c>
      <c r="F851" s="52">
        <v>3089</v>
      </c>
      <c r="G851" s="18">
        <f>(E851/F851)*100</f>
        <v>7.1220459695694407</v>
      </c>
    </row>
    <row r="852" spans="1:7" s="5" customFormat="1" ht="11.25" x14ac:dyDescent="0.2">
      <c r="A852" s="16" t="s">
        <v>32</v>
      </c>
      <c r="B852" s="17"/>
      <c r="C852" s="16" t="s">
        <v>6</v>
      </c>
      <c r="D852" s="51">
        <v>13</v>
      </c>
      <c r="E852" s="51">
        <v>28</v>
      </c>
      <c r="F852" s="51">
        <v>350</v>
      </c>
      <c r="G852" s="14">
        <f>(E852/F852)*100</f>
        <v>8</v>
      </c>
    </row>
    <row r="853" spans="1:7" s="5" customFormat="1" ht="11.25" x14ac:dyDescent="0.2">
      <c r="A853" s="20" t="s">
        <v>31</v>
      </c>
      <c r="C853" s="20" t="s">
        <v>6</v>
      </c>
      <c r="D853" s="52">
        <v>83</v>
      </c>
      <c r="E853" s="52">
        <v>327</v>
      </c>
      <c r="F853" s="52">
        <v>4324</v>
      </c>
      <c r="G853" s="18">
        <f>(E853/F853)*100</f>
        <v>7.5624421831637365</v>
      </c>
    </row>
    <row r="854" spans="1:7" s="5" customFormat="1" ht="11.25" x14ac:dyDescent="0.2">
      <c r="A854" s="16" t="s">
        <v>30</v>
      </c>
      <c r="B854" s="17"/>
      <c r="C854" s="16" t="s">
        <v>4</v>
      </c>
      <c r="D854" s="51">
        <v>3573</v>
      </c>
      <c r="E854" s="51">
        <v>15969</v>
      </c>
      <c r="F854" s="51">
        <v>226952</v>
      </c>
      <c r="G854" s="14">
        <f>(E854/F854)*100</f>
        <v>7.0362896119003135</v>
      </c>
    </row>
    <row r="855" spans="1:7" s="5" customFormat="1" ht="11.25" x14ac:dyDescent="0.2">
      <c r="A855" s="20" t="s">
        <v>71</v>
      </c>
      <c r="C855" s="20" t="s">
        <v>6</v>
      </c>
      <c r="D855" s="52">
        <v>343</v>
      </c>
      <c r="E855" s="52">
        <v>851</v>
      </c>
      <c r="F855" s="52">
        <v>8119</v>
      </c>
      <c r="G855" s="18">
        <f>(E855/F855)*100</f>
        <v>10.48158640226629</v>
      </c>
    </row>
    <row r="856" spans="1:7" s="5" customFormat="1" ht="11.25" x14ac:dyDescent="0.2">
      <c r="A856" s="16" t="s">
        <v>28</v>
      </c>
      <c r="B856" s="17"/>
      <c r="C856" s="16" t="s">
        <v>6</v>
      </c>
      <c r="D856" s="51">
        <v>199</v>
      </c>
      <c r="E856" s="51">
        <v>498</v>
      </c>
      <c r="F856" s="51">
        <v>5225</v>
      </c>
      <c r="G856" s="14">
        <f>(E856/F856)*100</f>
        <v>9.5311004784689004</v>
      </c>
    </row>
    <row r="857" spans="1:7" s="5" customFormat="1" ht="11.25" x14ac:dyDescent="0.2">
      <c r="A857" s="20" t="s">
        <v>27</v>
      </c>
      <c r="C857" s="20" t="s">
        <v>4</v>
      </c>
      <c r="D857" s="52">
        <v>123</v>
      </c>
      <c r="E857" s="52">
        <v>181</v>
      </c>
      <c r="F857" s="52">
        <v>2235</v>
      </c>
      <c r="G857" s="18">
        <f>(E857/F857)*100</f>
        <v>8.0984340044742726</v>
      </c>
    </row>
    <row r="858" spans="1:7" s="5" customFormat="1" ht="11.25" x14ac:dyDescent="0.2">
      <c r="A858" s="16" t="s">
        <v>26</v>
      </c>
      <c r="B858" s="17"/>
      <c r="C858" s="16" t="s">
        <v>6</v>
      </c>
      <c r="D858" s="51">
        <v>3091</v>
      </c>
      <c r="E858" s="51">
        <v>19820</v>
      </c>
      <c r="F858" s="51">
        <v>255171</v>
      </c>
      <c r="G858" s="14">
        <f>(E858/F858)*100</f>
        <v>7.7673403325613029</v>
      </c>
    </row>
    <row r="859" spans="1:7" s="5" customFormat="1" ht="11.25" x14ac:dyDescent="0.2">
      <c r="A859" s="20" t="s">
        <v>25</v>
      </c>
      <c r="C859" s="20" t="s">
        <v>24</v>
      </c>
      <c r="D859" s="52">
        <v>66</v>
      </c>
      <c r="E859" s="52">
        <v>537</v>
      </c>
      <c r="F859" s="52">
        <v>4674</v>
      </c>
      <c r="G859" s="18">
        <f>(E859/F859)*100</f>
        <v>11.489088575096277</v>
      </c>
    </row>
    <row r="860" spans="1:7" s="5" customFormat="1" ht="11.25" x14ac:dyDescent="0.2">
      <c r="A860" s="16" t="s">
        <v>23</v>
      </c>
      <c r="B860" s="17"/>
      <c r="C860" s="16" t="s">
        <v>6</v>
      </c>
      <c r="D860" s="51">
        <v>313</v>
      </c>
      <c r="E860" s="51">
        <v>2393</v>
      </c>
      <c r="F860" s="51">
        <v>36893</v>
      </c>
      <c r="G860" s="14">
        <f>(E860/F860)*100</f>
        <v>6.4863253191662373</v>
      </c>
    </row>
    <row r="861" spans="1:7" s="5" customFormat="1" ht="11.25" x14ac:dyDescent="0.2">
      <c r="A861" s="20" t="s">
        <v>22</v>
      </c>
      <c r="C861" s="20" t="s">
        <v>6</v>
      </c>
      <c r="D861" s="52">
        <v>10</v>
      </c>
      <c r="E861" s="52">
        <v>16</v>
      </c>
      <c r="F861" s="52">
        <v>242</v>
      </c>
      <c r="G861" s="18">
        <f>(E861/F861)*100</f>
        <v>6.6115702479338845</v>
      </c>
    </row>
    <row r="862" spans="1:7" s="5" customFormat="1" ht="11.25" x14ac:dyDescent="0.2">
      <c r="A862" s="16" t="s">
        <v>21</v>
      </c>
      <c r="B862" s="17"/>
      <c r="C862" s="56" t="s">
        <v>6</v>
      </c>
      <c r="D862" s="51">
        <v>85</v>
      </c>
      <c r="E862" s="51">
        <v>390</v>
      </c>
      <c r="F862" s="51">
        <v>4188</v>
      </c>
      <c r="G862" s="14">
        <f>(E862/F862)*100</f>
        <v>9.3123209169054437</v>
      </c>
    </row>
    <row r="863" spans="1:7" s="5" customFormat="1" ht="11.25" x14ac:dyDescent="0.2">
      <c r="A863" s="20" t="s">
        <v>20</v>
      </c>
      <c r="C863" s="20" t="s">
        <v>6</v>
      </c>
      <c r="D863" s="52">
        <v>441</v>
      </c>
      <c r="E863" s="52">
        <v>3500</v>
      </c>
      <c r="F863" s="52">
        <v>37180</v>
      </c>
      <c r="G863" s="18">
        <f>(E863/F863)*100</f>
        <v>9.4136632598171062</v>
      </c>
    </row>
    <row r="864" spans="1:7" s="5" customFormat="1" ht="11.25" x14ac:dyDescent="0.2">
      <c r="A864" s="16" t="s">
        <v>19</v>
      </c>
      <c r="B864" s="17"/>
      <c r="C864" s="16" t="s">
        <v>6</v>
      </c>
      <c r="D864" s="51">
        <v>631</v>
      </c>
      <c r="E864" s="51">
        <v>3601</v>
      </c>
      <c r="F864" s="51">
        <v>48686</v>
      </c>
      <c r="G864" s="14">
        <f>(E864/F864)*100</f>
        <v>7.3963767818263984</v>
      </c>
    </row>
    <row r="865" spans="1:7" s="5" customFormat="1" ht="11.25" x14ac:dyDescent="0.2">
      <c r="A865" s="20" t="s">
        <v>18</v>
      </c>
      <c r="C865" s="20" t="s">
        <v>6</v>
      </c>
      <c r="D865" s="52">
        <v>4710</v>
      </c>
      <c r="E865" s="52">
        <v>25295</v>
      </c>
      <c r="F865" s="52">
        <v>390057</v>
      </c>
      <c r="G865" s="18">
        <f>(E865/F865)*100</f>
        <v>6.4849496355660836</v>
      </c>
    </row>
    <row r="866" spans="1:7" s="5" customFormat="1" ht="11.25" x14ac:dyDescent="0.2">
      <c r="A866" s="16" t="s">
        <v>17</v>
      </c>
      <c r="B866" s="17"/>
      <c r="C866" s="16" t="s">
        <v>4</v>
      </c>
      <c r="D866" s="51">
        <v>51</v>
      </c>
      <c r="E866" s="51">
        <v>101</v>
      </c>
      <c r="F866" s="51">
        <v>1607</v>
      </c>
      <c r="G866" s="14">
        <f>(E866/F866)*100</f>
        <v>6.2850031113876783</v>
      </c>
    </row>
    <row r="867" spans="1:7" s="5" customFormat="1" ht="11.25" x14ac:dyDescent="0.2">
      <c r="A867" s="20" t="s">
        <v>15</v>
      </c>
      <c r="C867" s="20" t="s">
        <v>6</v>
      </c>
      <c r="D867" s="52">
        <v>144</v>
      </c>
      <c r="E867" s="52">
        <v>953</v>
      </c>
      <c r="F867" s="52">
        <v>10071</v>
      </c>
      <c r="G867" s="18">
        <f>(E867/F867)*100</f>
        <v>9.4628140204547719</v>
      </c>
    </row>
    <row r="868" spans="1:7" s="5" customFormat="1" ht="11.25" x14ac:dyDescent="0.2">
      <c r="A868" s="16" t="s">
        <v>14</v>
      </c>
      <c r="B868" s="17"/>
      <c r="C868" s="16" t="s">
        <v>6</v>
      </c>
      <c r="D868" s="51">
        <v>119</v>
      </c>
      <c r="E868" s="51">
        <v>528</v>
      </c>
      <c r="F868" s="51">
        <v>4961</v>
      </c>
      <c r="G868" s="14">
        <f>(E868/F868)*100</f>
        <v>10.643015521064301</v>
      </c>
    </row>
    <row r="869" spans="1:7" s="5" customFormat="1" ht="11.25" x14ac:dyDescent="0.2">
      <c r="A869" s="20" t="s">
        <v>13</v>
      </c>
      <c r="C869" s="20" t="s">
        <v>6</v>
      </c>
      <c r="D869" s="52">
        <v>1040</v>
      </c>
      <c r="E869" s="52">
        <v>6177</v>
      </c>
      <c r="F869" s="52">
        <v>77417</v>
      </c>
      <c r="G869" s="18">
        <f>(E869/F869)*100</f>
        <v>7.9788676905589213</v>
      </c>
    </row>
    <row r="870" spans="1:7" s="5" customFormat="1" ht="11.25" x14ac:dyDescent="0.2">
      <c r="A870" s="16" t="s">
        <v>12</v>
      </c>
      <c r="B870" s="17"/>
      <c r="C870" s="16" t="s">
        <v>6</v>
      </c>
      <c r="D870" s="51">
        <v>69</v>
      </c>
      <c r="E870" s="51">
        <v>84.1</v>
      </c>
      <c r="F870" s="51">
        <v>630</v>
      </c>
      <c r="G870" s="14">
        <f>(E870/F870)*100</f>
        <v>13.34920634920635</v>
      </c>
    </row>
    <row r="871" spans="1:7" s="5" customFormat="1" ht="11.25" x14ac:dyDescent="0.2">
      <c r="A871" s="20" t="s">
        <v>11</v>
      </c>
      <c r="C871" s="20" t="s">
        <v>6</v>
      </c>
      <c r="D871" s="52">
        <v>971</v>
      </c>
      <c r="E871" s="52">
        <v>8343.5</v>
      </c>
      <c r="F871" s="52">
        <v>83748</v>
      </c>
      <c r="G871" s="18">
        <f>(E871/F871)*100</f>
        <v>9.9626259731575679</v>
      </c>
    </row>
    <row r="872" spans="1:7" s="5" customFormat="1" ht="11.25" x14ac:dyDescent="0.2">
      <c r="A872" s="16" t="s">
        <v>10</v>
      </c>
      <c r="B872" s="17"/>
      <c r="C872" s="16" t="s">
        <v>6</v>
      </c>
      <c r="D872" s="51">
        <v>3762</v>
      </c>
      <c r="E872" s="51">
        <v>9834</v>
      </c>
      <c r="F872" s="51">
        <v>104990</v>
      </c>
      <c r="G872" s="14">
        <f>(E872/F872)*100</f>
        <v>9.3666063434612834</v>
      </c>
    </row>
    <row r="873" spans="1:7" s="5" customFormat="1" ht="11.25" x14ac:dyDescent="0.2">
      <c r="A873" s="20" t="s">
        <v>9</v>
      </c>
      <c r="C873" s="20" t="s">
        <v>8</v>
      </c>
      <c r="D873" s="52">
        <v>438</v>
      </c>
      <c r="E873" s="52">
        <v>775.7</v>
      </c>
      <c r="F873" s="52">
        <v>6613</v>
      </c>
      <c r="G873" s="18">
        <f>(E873/F873)*100</f>
        <v>11.729925903523364</v>
      </c>
    </row>
    <row r="874" spans="1:7" s="5" customFormat="1" ht="11.25" x14ac:dyDescent="0.2">
      <c r="A874" s="16" t="s">
        <v>7</v>
      </c>
      <c r="B874" s="17"/>
      <c r="C874" s="16" t="s">
        <v>6</v>
      </c>
      <c r="D874" s="51">
        <v>381</v>
      </c>
      <c r="E874" s="51">
        <v>3411</v>
      </c>
      <c r="F874" s="51">
        <v>35544</v>
      </c>
      <c r="G874" s="14">
        <f>(E874/F874)*100</f>
        <v>9.5965563808237668</v>
      </c>
    </row>
    <row r="875" spans="1:7" s="5" customFormat="1" ht="11.25" x14ac:dyDescent="0.2">
      <c r="A875" s="20" t="s">
        <v>5</v>
      </c>
      <c r="C875" s="20" t="s">
        <v>4</v>
      </c>
      <c r="D875" s="52">
        <v>212</v>
      </c>
      <c r="E875" s="52">
        <v>879</v>
      </c>
      <c r="F875" s="52">
        <v>11496</v>
      </c>
      <c r="G875" s="18">
        <f>(E875/F875)*100</f>
        <v>7.6461377870563672</v>
      </c>
    </row>
    <row r="876" spans="1:7" s="5" customFormat="1" ht="11.25" customHeight="1" thickBot="1" x14ac:dyDescent="0.25">
      <c r="A876" s="16" t="s">
        <v>76</v>
      </c>
      <c r="B876" s="17"/>
      <c r="C876" s="16" t="s">
        <v>75</v>
      </c>
      <c r="D876" s="51">
        <v>10</v>
      </c>
      <c r="E876" s="51">
        <v>1895</v>
      </c>
      <c r="F876" s="51">
        <v>61298</v>
      </c>
      <c r="G876" s="14">
        <f>(E876/F876)*100</f>
        <v>3.0914548598649221</v>
      </c>
    </row>
    <row r="877" spans="1:7" ht="11.25" customHeight="1" thickBot="1" x14ac:dyDescent="0.25">
      <c r="A877" s="50" t="s">
        <v>3</v>
      </c>
      <c r="B877" s="49" t="s">
        <v>2</v>
      </c>
      <c r="C877" s="48"/>
      <c r="D877" s="47">
        <f>SUM(D828:D876,D825)</f>
        <v>122340</v>
      </c>
      <c r="E877" s="47">
        <f>SUM(E828:E876,E825)</f>
        <v>741022.60000000009</v>
      </c>
      <c r="F877" s="47">
        <f>SUM(F828:F876,F825)</f>
        <v>10367847</v>
      </c>
      <c r="G877" s="46">
        <f>(E877/F877)*100</f>
        <v>7.1473141916542566</v>
      </c>
    </row>
    <row r="878" spans="1:7" s="5" customFormat="1" ht="7.5" customHeight="1" x14ac:dyDescent="0.2">
      <c r="A878" s="1"/>
      <c r="B878" s="1"/>
      <c r="C878" s="1"/>
      <c r="D878" s="1"/>
      <c r="E878" s="1"/>
      <c r="F878" s="1"/>
      <c r="G878" s="1"/>
    </row>
    <row r="879" spans="1:7" ht="11.25" customHeight="1" x14ac:dyDescent="0.2">
      <c r="A879" s="5" t="s">
        <v>1</v>
      </c>
      <c r="B879" s="4" t="s">
        <v>0</v>
      </c>
      <c r="C879" s="4"/>
      <c r="D879" s="3"/>
      <c r="E879" s="3"/>
      <c r="F879" s="3"/>
      <c r="G879" s="2"/>
    </row>
    <row r="883" spans="1:7" ht="26.25" customHeight="1" x14ac:dyDescent="0.2">
      <c r="A883" s="45" t="s">
        <v>70</v>
      </c>
      <c r="B883" s="44" t="s">
        <v>85</v>
      </c>
      <c r="C883" s="43"/>
      <c r="D883" s="43"/>
      <c r="E883" s="43"/>
      <c r="F883" s="43"/>
      <c r="G883" s="43"/>
    </row>
    <row r="884" spans="1:7" ht="7.5" customHeight="1" thickBot="1" x14ac:dyDescent="0.25">
      <c r="A884" s="42"/>
      <c r="B884" s="42"/>
      <c r="C884" s="42"/>
      <c r="D884" s="41"/>
      <c r="E884" s="40"/>
      <c r="F884" s="40"/>
      <c r="G884" s="39"/>
    </row>
    <row r="885" spans="1:7" s="38" customFormat="1" ht="26.25" thickBot="1" x14ac:dyDescent="0.25">
      <c r="A885" s="36" t="s">
        <v>68</v>
      </c>
      <c r="B885" s="37"/>
      <c r="C885" s="36" t="s">
        <v>67</v>
      </c>
      <c r="D885" s="35" t="s">
        <v>66</v>
      </c>
      <c r="E885" s="35" t="s">
        <v>65</v>
      </c>
      <c r="F885" s="34" t="s">
        <v>64</v>
      </c>
      <c r="G885" s="33" t="s">
        <v>63</v>
      </c>
    </row>
    <row r="886" spans="1:7" s="38" customFormat="1" ht="27.75" thickBot="1" x14ac:dyDescent="0.25">
      <c r="A886" s="32"/>
      <c r="B886" s="32"/>
      <c r="C886" s="32"/>
      <c r="D886" s="31"/>
      <c r="E886" s="30" t="s">
        <v>62</v>
      </c>
      <c r="F886" s="30" t="s">
        <v>61</v>
      </c>
      <c r="G886" s="29" t="s">
        <v>60</v>
      </c>
    </row>
    <row r="887" spans="1:7" s="5" customFormat="1" ht="11.25" customHeight="1" x14ac:dyDescent="0.2">
      <c r="A887" s="28" t="s">
        <v>59</v>
      </c>
      <c r="C887" s="20" t="s">
        <v>58</v>
      </c>
      <c r="D887" s="52">
        <v>83365</v>
      </c>
      <c r="E887" s="52">
        <v>542999.80000000005</v>
      </c>
      <c r="F887" s="52">
        <v>7971632</v>
      </c>
      <c r="G887" s="18">
        <f>(E887/F887)*100</f>
        <v>6.81165161663258</v>
      </c>
    </row>
    <row r="888" spans="1:7" s="5" customFormat="1" ht="11.25" x14ac:dyDescent="0.2">
      <c r="A888" s="24" t="s">
        <v>57</v>
      </c>
      <c r="B888" s="17"/>
      <c r="C888" s="17"/>
      <c r="D888" s="23">
        <f>D939-D887</f>
        <v>34540</v>
      </c>
      <c r="E888" s="23">
        <f>E939-E887</f>
        <v>168998.19999999995</v>
      </c>
      <c r="F888" s="23">
        <f>F939-F887</f>
        <v>2263653</v>
      </c>
      <c r="G888" s="14">
        <f>(E888/F888)*100</f>
        <v>7.4657290671317531</v>
      </c>
    </row>
    <row r="889" spans="1:7" s="5" customFormat="1" ht="7.5" customHeight="1" x14ac:dyDescent="0.2">
      <c r="D889" s="22"/>
      <c r="E889" s="22"/>
      <c r="F889" s="22"/>
      <c r="G889" s="22"/>
    </row>
    <row r="890" spans="1:7" s="5" customFormat="1" ht="11.25" x14ac:dyDescent="0.2">
      <c r="A890" s="16" t="s">
        <v>56</v>
      </c>
      <c r="B890" s="17"/>
      <c r="C890" s="16" t="s">
        <v>6</v>
      </c>
      <c r="D890" s="51">
        <v>375</v>
      </c>
      <c r="E890" s="51">
        <v>1353</v>
      </c>
      <c r="F890" s="51">
        <v>17333</v>
      </c>
      <c r="G890" s="14">
        <f>(E890/F890)*100</f>
        <v>7.8059193446027813</v>
      </c>
    </row>
    <row r="891" spans="1:7" s="5" customFormat="1" ht="11.25" x14ac:dyDescent="0.2">
      <c r="A891" s="20" t="s">
        <v>55</v>
      </c>
      <c r="C891" s="20" t="s">
        <v>6</v>
      </c>
      <c r="D891" s="52">
        <v>289</v>
      </c>
      <c r="E891" s="52">
        <v>1110</v>
      </c>
      <c r="F891" s="52">
        <v>13195</v>
      </c>
      <c r="G891" s="18">
        <f>(E891/F891)*100</f>
        <v>8.41227737779462</v>
      </c>
    </row>
    <row r="892" spans="1:7" s="5" customFormat="1" ht="11.25" x14ac:dyDescent="0.2">
      <c r="A892" s="16" t="s">
        <v>54</v>
      </c>
      <c r="B892" s="17"/>
      <c r="C892" s="16" t="s">
        <v>6</v>
      </c>
      <c r="D892" s="51">
        <v>1296</v>
      </c>
      <c r="E892" s="51">
        <v>8272</v>
      </c>
      <c r="F892" s="51">
        <v>94895</v>
      </c>
      <c r="G892" s="14">
        <f>(E892/F892)*100</f>
        <v>8.7170030033194585</v>
      </c>
    </row>
    <row r="893" spans="1:7" s="5" customFormat="1" ht="11.25" x14ac:dyDescent="0.2">
      <c r="A893" s="20" t="s">
        <v>53</v>
      </c>
      <c r="C893" s="20" t="s">
        <v>4</v>
      </c>
      <c r="D893" s="52">
        <v>213</v>
      </c>
      <c r="E893" s="52">
        <v>390.3</v>
      </c>
      <c r="F893" s="52">
        <v>4734</v>
      </c>
      <c r="G893" s="18">
        <f>(E893/F893)*100</f>
        <v>8.2446134347275031</v>
      </c>
    </row>
    <row r="894" spans="1:7" s="5" customFormat="1" ht="11.25" x14ac:dyDescent="0.2">
      <c r="A894" s="16" t="s">
        <v>52</v>
      </c>
      <c r="B894" s="17"/>
      <c r="C894" s="16" t="s">
        <v>6</v>
      </c>
      <c r="D894" s="51">
        <v>947</v>
      </c>
      <c r="E894" s="51">
        <v>3671</v>
      </c>
      <c r="F894" s="51">
        <v>47667</v>
      </c>
      <c r="G894" s="14">
        <f>(E894/F894)*100</f>
        <v>7.7013447458409381</v>
      </c>
    </row>
    <row r="895" spans="1:7" s="5" customFormat="1" ht="11.25" x14ac:dyDescent="0.2">
      <c r="A895" s="20" t="s">
        <v>51</v>
      </c>
      <c r="C895" s="20" t="s">
        <v>4</v>
      </c>
      <c r="D895" s="52">
        <v>1504</v>
      </c>
      <c r="E895" s="52">
        <v>6066</v>
      </c>
      <c r="F895" s="52">
        <v>117817</v>
      </c>
      <c r="G895" s="18">
        <f>(E895/F895)*100</f>
        <v>5.1486627566480214</v>
      </c>
    </row>
    <row r="896" spans="1:7" s="5" customFormat="1" ht="11.25" x14ac:dyDescent="0.2">
      <c r="A896" s="16" t="s">
        <v>50</v>
      </c>
      <c r="B896" s="17"/>
      <c r="C896" s="16" t="s">
        <v>4</v>
      </c>
      <c r="D896" s="51">
        <v>285</v>
      </c>
      <c r="E896" s="51">
        <v>542</v>
      </c>
      <c r="F896" s="51">
        <v>4294</v>
      </c>
      <c r="G896" s="14">
        <f>(E896/F896)*100</f>
        <v>12.622263623660924</v>
      </c>
    </row>
    <row r="897" spans="1:7" s="5" customFormat="1" ht="11.25" x14ac:dyDescent="0.2">
      <c r="A897" s="20" t="s">
        <v>49</v>
      </c>
      <c r="C897" s="20" t="s">
        <v>6</v>
      </c>
      <c r="D897" s="52">
        <v>70</v>
      </c>
      <c r="E897" s="52">
        <v>243</v>
      </c>
      <c r="F897" s="52">
        <v>3021</v>
      </c>
      <c r="G897" s="18">
        <f>(E897/F897)*100</f>
        <v>8.0436941410129101</v>
      </c>
    </row>
    <row r="898" spans="1:7" s="5" customFormat="1" ht="11.25" x14ac:dyDescent="0.2">
      <c r="A898" s="16" t="s">
        <v>48</v>
      </c>
      <c r="B898" s="17"/>
      <c r="C898" s="16" t="s">
        <v>6</v>
      </c>
      <c r="D898" s="51">
        <v>222</v>
      </c>
      <c r="E898" s="51">
        <v>1415</v>
      </c>
      <c r="F898" s="51">
        <v>16248</v>
      </c>
      <c r="G898" s="14">
        <f>(E898/F898)*100</f>
        <v>8.7087641555883799</v>
      </c>
    </row>
    <row r="899" spans="1:7" s="5" customFormat="1" ht="11.25" x14ac:dyDescent="0.2">
      <c r="A899" s="20" t="s">
        <v>47</v>
      </c>
      <c r="C899" s="20" t="s">
        <v>6</v>
      </c>
      <c r="D899" s="52">
        <v>68</v>
      </c>
      <c r="E899" s="52">
        <v>210</v>
      </c>
      <c r="F899" s="52">
        <v>1899</v>
      </c>
      <c r="G899" s="18">
        <f>(E899/F899)*100</f>
        <v>11.058451816745656</v>
      </c>
    </row>
    <row r="900" spans="1:7" s="5" customFormat="1" ht="11.25" x14ac:dyDescent="0.2">
      <c r="A900" s="16" t="s">
        <v>46</v>
      </c>
      <c r="B900" s="17"/>
      <c r="C900" s="16" t="s">
        <v>6</v>
      </c>
      <c r="D900" s="51">
        <v>255</v>
      </c>
      <c r="E900" s="51">
        <v>1486</v>
      </c>
      <c r="F900" s="51">
        <v>23782</v>
      </c>
      <c r="G900" s="14">
        <f>(E900/F900)*100</f>
        <v>6.2484231771928345</v>
      </c>
    </row>
    <row r="901" spans="1:7" s="5" customFormat="1" ht="11.25" x14ac:dyDescent="0.2">
      <c r="A901" s="20" t="s">
        <v>45</v>
      </c>
      <c r="C901" s="20" t="s">
        <v>4</v>
      </c>
      <c r="D901" s="52">
        <v>103</v>
      </c>
      <c r="E901" s="52">
        <v>210</v>
      </c>
      <c r="F901" s="52">
        <v>2519</v>
      </c>
      <c r="G901" s="18">
        <f>(E901/F901)*100</f>
        <v>8.3366415244144498</v>
      </c>
    </row>
    <row r="902" spans="1:7" s="5" customFormat="1" ht="11.25" x14ac:dyDescent="0.2">
      <c r="A902" s="16" t="s">
        <v>44</v>
      </c>
      <c r="B902" s="17"/>
      <c r="C902" s="16" t="s">
        <v>4</v>
      </c>
      <c r="D902" s="51">
        <v>1836</v>
      </c>
      <c r="E902" s="51">
        <v>6330</v>
      </c>
      <c r="F902" s="51">
        <v>74044</v>
      </c>
      <c r="G902" s="14">
        <f>(E902/F902)*100</f>
        <v>8.548970882178164</v>
      </c>
    </row>
    <row r="903" spans="1:7" s="5" customFormat="1" ht="11.25" x14ac:dyDescent="0.2">
      <c r="A903" s="20" t="s">
        <v>43</v>
      </c>
      <c r="C903" s="20" t="s">
        <v>6</v>
      </c>
      <c r="D903" s="52">
        <v>1192</v>
      </c>
      <c r="E903" s="52">
        <v>4797</v>
      </c>
      <c r="F903" s="52">
        <v>58420</v>
      </c>
      <c r="G903" s="18">
        <f>(E903/F903)*100</f>
        <v>8.2112290311537155</v>
      </c>
    </row>
    <row r="904" spans="1:7" s="5" customFormat="1" ht="11.25" x14ac:dyDescent="0.2">
      <c r="A904" s="16" t="s">
        <v>42</v>
      </c>
      <c r="B904" s="17"/>
      <c r="C904" s="16" t="s">
        <v>6</v>
      </c>
      <c r="D904" s="51">
        <v>45</v>
      </c>
      <c r="E904" s="51">
        <v>140</v>
      </c>
      <c r="F904" s="51">
        <v>2089</v>
      </c>
      <c r="G904" s="14">
        <f>(E904/F904)*100</f>
        <v>6.7017711823839159</v>
      </c>
    </row>
    <row r="905" spans="1:7" s="5" customFormat="1" ht="11.25" x14ac:dyDescent="0.2">
      <c r="A905" s="20" t="s">
        <v>41</v>
      </c>
      <c r="C905" s="20" t="s">
        <v>6</v>
      </c>
      <c r="D905" s="52">
        <v>8</v>
      </c>
      <c r="E905" s="52">
        <v>8</v>
      </c>
      <c r="F905" s="52">
        <v>85</v>
      </c>
      <c r="G905" s="18">
        <f>(E905/F905)*100</f>
        <v>9.4117647058823533</v>
      </c>
    </row>
    <row r="906" spans="1:7" s="5" customFormat="1" ht="11.25" x14ac:dyDescent="0.2">
      <c r="A906" s="16" t="s">
        <v>40</v>
      </c>
      <c r="B906" s="17"/>
      <c r="C906" s="16" t="s">
        <v>6</v>
      </c>
      <c r="D906" s="51">
        <v>761</v>
      </c>
      <c r="E906" s="51">
        <v>4091</v>
      </c>
      <c r="F906" s="51">
        <v>48926</v>
      </c>
      <c r="G906" s="14">
        <f>(E906/F906)*100</f>
        <v>8.3616073253484853</v>
      </c>
    </row>
    <row r="907" spans="1:7" s="5" customFormat="1" ht="11.25" x14ac:dyDescent="0.2">
      <c r="A907" s="20" t="s">
        <v>39</v>
      </c>
      <c r="C907" s="20" t="s">
        <v>6</v>
      </c>
      <c r="D907" s="52">
        <v>152</v>
      </c>
      <c r="E907" s="52">
        <v>1511</v>
      </c>
      <c r="F907" s="52">
        <v>20587</v>
      </c>
      <c r="G907" s="18">
        <f>(E907/F907)*100</f>
        <v>7.3395832321367855</v>
      </c>
    </row>
    <row r="908" spans="1:7" s="5" customFormat="1" ht="11.25" x14ac:dyDescent="0.2">
      <c r="A908" s="16" t="s">
        <v>37</v>
      </c>
      <c r="B908" s="17"/>
      <c r="C908" s="16" t="s">
        <v>6</v>
      </c>
      <c r="D908" s="51">
        <v>6</v>
      </c>
      <c r="E908" s="51">
        <v>18</v>
      </c>
      <c r="F908" s="51">
        <v>155</v>
      </c>
      <c r="G908" s="14">
        <f>(E908/F908)*100</f>
        <v>11.612903225806452</v>
      </c>
    </row>
    <row r="909" spans="1:7" s="5" customFormat="1" ht="11.25" x14ac:dyDescent="0.2">
      <c r="A909" s="20" t="s">
        <v>36</v>
      </c>
      <c r="C909" s="20" t="s">
        <v>6</v>
      </c>
      <c r="D909" s="52">
        <v>697</v>
      </c>
      <c r="E909" s="52">
        <v>3430</v>
      </c>
      <c r="F909" s="52">
        <v>42143</v>
      </c>
      <c r="G909" s="18">
        <f>(E909/F909)*100</f>
        <v>8.138955461167928</v>
      </c>
    </row>
    <row r="910" spans="1:7" s="5" customFormat="1" ht="11.25" x14ac:dyDescent="0.2">
      <c r="A910" s="16" t="s">
        <v>35</v>
      </c>
      <c r="B910" s="17"/>
      <c r="C910" s="16" t="s">
        <v>6</v>
      </c>
      <c r="D910" s="51">
        <v>1177</v>
      </c>
      <c r="E910" s="51">
        <v>7244</v>
      </c>
      <c r="F910" s="51">
        <v>87969</v>
      </c>
      <c r="G910" s="14">
        <f>(E910/F910)*100</f>
        <v>8.234719048755812</v>
      </c>
    </row>
    <row r="911" spans="1:7" s="5" customFormat="1" ht="11.25" x14ac:dyDescent="0.2">
      <c r="A911" s="20" t="s">
        <v>79</v>
      </c>
      <c r="C911" s="20" t="s">
        <v>6</v>
      </c>
      <c r="D911" s="52">
        <v>11</v>
      </c>
      <c r="E911" s="52">
        <v>24</v>
      </c>
      <c r="F911" s="52">
        <v>326</v>
      </c>
      <c r="G911" s="18">
        <f>(E911/F911)*100</f>
        <v>7.3619631901840492</v>
      </c>
    </row>
    <row r="912" spans="1:7" s="5" customFormat="1" ht="11.25" x14ac:dyDescent="0.2">
      <c r="A912" s="16" t="s">
        <v>34</v>
      </c>
      <c r="B912" s="17"/>
      <c r="C912" s="16" t="s">
        <v>6</v>
      </c>
      <c r="D912" s="51">
        <v>2164</v>
      </c>
      <c r="E912" s="51">
        <v>13684.4</v>
      </c>
      <c r="F912" s="51">
        <v>168188</v>
      </c>
      <c r="G912" s="14">
        <f>(E912/F912)*100</f>
        <v>8.136371203653054</v>
      </c>
    </row>
    <row r="913" spans="1:7" s="5" customFormat="1" ht="11.25" x14ac:dyDescent="0.2">
      <c r="A913" s="20" t="s">
        <v>33</v>
      </c>
      <c r="C913" s="20" t="s">
        <v>6</v>
      </c>
      <c r="D913" s="52">
        <v>86</v>
      </c>
      <c r="E913" s="52">
        <v>207</v>
      </c>
      <c r="F913" s="52">
        <v>2871</v>
      </c>
      <c r="G913" s="18">
        <f>(E913/F913)*100</f>
        <v>7.2100313479623823</v>
      </c>
    </row>
    <row r="914" spans="1:7" s="5" customFormat="1" ht="11.25" x14ac:dyDescent="0.2">
      <c r="A914" s="16" t="s">
        <v>32</v>
      </c>
      <c r="B914" s="17"/>
      <c r="C914" s="16" t="s">
        <v>6</v>
      </c>
      <c r="D914" s="51">
        <v>13</v>
      </c>
      <c r="E914" s="51">
        <v>34</v>
      </c>
      <c r="F914" s="51">
        <v>392</v>
      </c>
      <c r="G914" s="14">
        <f>(E914/F914)*100</f>
        <v>8.6734693877551017</v>
      </c>
    </row>
    <row r="915" spans="1:7" s="5" customFormat="1" ht="11.25" x14ac:dyDescent="0.2">
      <c r="A915" s="20" t="s">
        <v>31</v>
      </c>
      <c r="C915" s="20" t="s">
        <v>6</v>
      </c>
      <c r="D915" s="52">
        <v>98</v>
      </c>
      <c r="E915" s="52">
        <v>330</v>
      </c>
      <c r="F915" s="52">
        <v>4345</v>
      </c>
      <c r="G915" s="18">
        <f>(E915/F915)*100</f>
        <v>7.59493670886076</v>
      </c>
    </row>
    <row r="916" spans="1:7" s="5" customFormat="1" ht="11.25" x14ac:dyDescent="0.2">
      <c r="A916" s="16" t="s">
        <v>30</v>
      </c>
      <c r="B916" s="17"/>
      <c r="C916" s="16" t="s">
        <v>4</v>
      </c>
      <c r="D916" s="51">
        <v>3483</v>
      </c>
      <c r="E916" s="51">
        <v>15372</v>
      </c>
      <c r="F916" s="51">
        <v>221236</v>
      </c>
      <c r="G916" s="14">
        <f>(E916/F916)*100</f>
        <v>6.9482362725776996</v>
      </c>
    </row>
    <row r="917" spans="1:7" s="5" customFormat="1" ht="11.25" x14ac:dyDescent="0.2">
      <c r="A917" s="20" t="s">
        <v>71</v>
      </c>
      <c r="C917" s="20" t="s">
        <v>6</v>
      </c>
      <c r="D917" s="52">
        <v>267</v>
      </c>
      <c r="E917" s="52">
        <v>864</v>
      </c>
      <c r="F917" s="52">
        <v>7768</v>
      </c>
      <c r="G917" s="18">
        <f>(E917/F917)*100</f>
        <v>11.122554067971164</v>
      </c>
    </row>
    <row r="918" spans="1:7" s="5" customFormat="1" ht="11.25" x14ac:dyDescent="0.2">
      <c r="A918" s="16" t="s">
        <v>28</v>
      </c>
      <c r="B918" s="17"/>
      <c r="C918" s="16" t="s">
        <v>6</v>
      </c>
      <c r="D918" s="51">
        <v>231</v>
      </c>
      <c r="E918" s="51">
        <v>506</v>
      </c>
      <c r="F918" s="51">
        <v>5236</v>
      </c>
      <c r="G918" s="14">
        <f>(E918/F918)*100</f>
        <v>9.6638655462184886</v>
      </c>
    </row>
    <row r="919" spans="1:7" s="5" customFormat="1" ht="11.25" x14ac:dyDescent="0.2">
      <c r="A919" s="20" t="s">
        <v>27</v>
      </c>
      <c r="C919" s="20" t="s">
        <v>4</v>
      </c>
      <c r="D919" s="52">
        <v>114</v>
      </c>
      <c r="E919" s="52">
        <v>161</v>
      </c>
      <c r="F919" s="52">
        <v>1961</v>
      </c>
      <c r="G919" s="18">
        <f>(E919/F919)*100</f>
        <v>8.2100968893421715</v>
      </c>
    </row>
    <row r="920" spans="1:7" s="5" customFormat="1" ht="11.25" x14ac:dyDescent="0.2">
      <c r="A920" s="16" t="s">
        <v>26</v>
      </c>
      <c r="B920" s="17"/>
      <c r="C920" s="16" t="s">
        <v>6</v>
      </c>
      <c r="D920" s="51">
        <v>3081</v>
      </c>
      <c r="E920" s="51">
        <v>19676</v>
      </c>
      <c r="F920" s="51">
        <v>258739</v>
      </c>
      <c r="G920" s="14">
        <f>(E920/F920)*100</f>
        <v>7.6045744939881503</v>
      </c>
    </row>
    <row r="921" spans="1:7" s="5" customFormat="1" ht="11.25" x14ac:dyDescent="0.2">
      <c r="A921" s="20" t="s">
        <v>25</v>
      </c>
      <c r="C921" s="20" t="s">
        <v>24</v>
      </c>
      <c r="D921" s="52">
        <v>67</v>
      </c>
      <c r="E921" s="52">
        <v>520</v>
      </c>
      <c r="F921" s="52">
        <v>4709</v>
      </c>
      <c r="G921" s="18">
        <f>(E921/F921)*100</f>
        <v>11.042684221703123</v>
      </c>
    </row>
    <row r="922" spans="1:7" s="5" customFormat="1" ht="11.25" x14ac:dyDescent="0.2">
      <c r="A922" s="16" t="s">
        <v>23</v>
      </c>
      <c r="B922" s="17"/>
      <c r="C922" s="16" t="s">
        <v>6</v>
      </c>
      <c r="D922" s="51">
        <v>310</v>
      </c>
      <c r="E922" s="51">
        <v>1765</v>
      </c>
      <c r="F922" s="51">
        <v>26340</v>
      </c>
      <c r="G922" s="14">
        <f>(E922/F922)*100</f>
        <v>6.7008352315869395</v>
      </c>
    </row>
    <row r="923" spans="1:7" s="5" customFormat="1" ht="11.25" x14ac:dyDescent="0.2">
      <c r="A923" s="20" t="s">
        <v>22</v>
      </c>
      <c r="C923" s="20" t="s">
        <v>6</v>
      </c>
      <c r="D923" s="52">
        <v>10</v>
      </c>
      <c r="E923" s="52">
        <v>17</v>
      </c>
      <c r="F923" s="52">
        <v>254</v>
      </c>
      <c r="G923" s="18">
        <f>(E923/F923)*100</f>
        <v>6.6929133858267722</v>
      </c>
    </row>
    <row r="924" spans="1:7" s="5" customFormat="1" ht="11.25" x14ac:dyDescent="0.2">
      <c r="A924" s="16" t="s">
        <v>21</v>
      </c>
      <c r="B924" s="17"/>
      <c r="C924" s="56" t="s">
        <v>6</v>
      </c>
      <c r="D924" s="51">
        <v>80</v>
      </c>
      <c r="E924" s="51">
        <v>270</v>
      </c>
      <c r="F924" s="51">
        <v>2899</v>
      </c>
      <c r="G924" s="14">
        <f>(E924/F924)*100</f>
        <v>9.3135563987581929</v>
      </c>
    </row>
    <row r="925" spans="1:7" s="5" customFormat="1" ht="11.25" x14ac:dyDescent="0.2">
      <c r="A925" s="20" t="s">
        <v>20</v>
      </c>
      <c r="C925" s="20" t="s">
        <v>6</v>
      </c>
      <c r="D925" s="52">
        <v>426</v>
      </c>
      <c r="E925" s="52">
        <v>3534</v>
      </c>
      <c r="F925" s="52">
        <v>37726</v>
      </c>
      <c r="G925" s="18">
        <f>(E925/F925)*100</f>
        <v>9.3675449292265274</v>
      </c>
    </row>
    <row r="926" spans="1:7" s="5" customFormat="1" ht="11.25" x14ac:dyDescent="0.2">
      <c r="A926" s="16" t="s">
        <v>19</v>
      </c>
      <c r="B926" s="17"/>
      <c r="C926" s="16" t="s">
        <v>6</v>
      </c>
      <c r="D926" s="51">
        <v>628</v>
      </c>
      <c r="E926" s="51">
        <v>3445</v>
      </c>
      <c r="F926" s="51">
        <v>46804</v>
      </c>
      <c r="G926" s="14">
        <f>(E926/F926)*100</f>
        <v>7.360482010084608</v>
      </c>
    </row>
    <row r="927" spans="1:7" s="5" customFormat="1" ht="11.25" x14ac:dyDescent="0.2">
      <c r="A927" s="20" t="s">
        <v>18</v>
      </c>
      <c r="C927" s="20" t="s">
        <v>6</v>
      </c>
      <c r="D927" s="52">
        <v>4786</v>
      </c>
      <c r="E927" s="52">
        <v>23625</v>
      </c>
      <c r="F927" s="52">
        <v>390489</v>
      </c>
      <c r="G927" s="18">
        <f>(E927/F927)*100</f>
        <v>6.0501064050459812</v>
      </c>
    </row>
    <row r="928" spans="1:7" s="5" customFormat="1" ht="11.25" x14ac:dyDescent="0.2">
      <c r="A928" s="16" t="s">
        <v>17</v>
      </c>
      <c r="B928" s="17"/>
      <c r="C928" s="16" t="s">
        <v>4</v>
      </c>
      <c r="D928" s="51">
        <v>42</v>
      </c>
      <c r="E928" s="51">
        <v>78</v>
      </c>
      <c r="F928" s="51">
        <v>1519</v>
      </c>
      <c r="G928" s="14">
        <f>(E928/F928)*100</f>
        <v>5.1349572086899276</v>
      </c>
    </row>
    <row r="929" spans="1:7" s="5" customFormat="1" ht="11.25" x14ac:dyDescent="0.2">
      <c r="A929" s="20" t="s">
        <v>15</v>
      </c>
      <c r="C929" s="20" t="s">
        <v>6</v>
      </c>
      <c r="D929" s="52">
        <v>144</v>
      </c>
      <c r="E929" s="52">
        <v>898</v>
      </c>
      <c r="F929" s="52">
        <v>10001</v>
      </c>
      <c r="G929" s="18">
        <f>(E929/F929)*100</f>
        <v>8.9791020897910201</v>
      </c>
    </row>
    <row r="930" spans="1:7" s="5" customFormat="1" ht="11.25" x14ac:dyDescent="0.2">
      <c r="A930" s="16" t="s">
        <v>14</v>
      </c>
      <c r="B930" s="17"/>
      <c r="C930" s="16" t="s">
        <v>6</v>
      </c>
      <c r="D930" s="51">
        <v>118</v>
      </c>
      <c r="E930" s="51">
        <v>534</v>
      </c>
      <c r="F930" s="51">
        <v>6593</v>
      </c>
      <c r="G930" s="14">
        <f>(E930/F930)*100</f>
        <v>8.0994994691339315</v>
      </c>
    </row>
    <row r="931" spans="1:7" s="5" customFormat="1" ht="11.25" x14ac:dyDescent="0.2">
      <c r="A931" s="20" t="s">
        <v>13</v>
      </c>
      <c r="C931" s="20" t="s">
        <v>6</v>
      </c>
      <c r="D931" s="52">
        <v>1084</v>
      </c>
      <c r="E931" s="52">
        <v>5598</v>
      </c>
      <c r="F931" s="52">
        <v>75436</v>
      </c>
      <c r="G931" s="18">
        <f>(E931/F931)*100</f>
        <v>7.4208600668116018</v>
      </c>
    </row>
    <row r="932" spans="1:7" s="5" customFormat="1" ht="11.25" x14ac:dyDescent="0.2">
      <c r="A932" s="16" t="s">
        <v>12</v>
      </c>
      <c r="B932" s="17"/>
      <c r="C932" s="16" t="s">
        <v>6</v>
      </c>
      <c r="D932" s="51">
        <v>23</v>
      </c>
      <c r="E932" s="51">
        <v>18</v>
      </c>
      <c r="F932" s="51">
        <v>163</v>
      </c>
      <c r="G932" s="14">
        <f>(E932/F932)*100</f>
        <v>11.042944785276074</v>
      </c>
    </row>
    <row r="933" spans="1:7" s="5" customFormat="1" ht="11.25" x14ac:dyDescent="0.2">
      <c r="A933" s="20" t="s">
        <v>11</v>
      </c>
      <c r="C933" s="20" t="s">
        <v>6</v>
      </c>
      <c r="D933" s="52">
        <v>975</v>
      </c>
      <c r="E933" s="52">
        <v>8775.5</v>
      </c>
      <c r="F933" s="52">
        <v>85932</v>
      </c>
      <c r="G933" s="18">
        <f>(E933/F933)*100</f>
        <v>10.212144486338035</v>
      </c>
    </row>
    <row r="934" spans="1:7" s="5" customFormat="1" ht="11.25" x14ac:dyDescent="0.2">
      <c r="A934" s="16" t="s">
        <v>10</v>
      </c>
      <c r="B934" s="17"/>
      <c r="C934" s="16" t="s">
        <v>6</v>
      </c>
      <c r="D934" s="51">
        <v>3744</v>
      </c>
      <c r="E934" s="51">
        <v>9819</v>
      </c>
      <c r="F934" s="51">
        <v>106452</v>
      </c>
      <c r="G934" s="14">
        <f>(E934/F934)*100</f>
        <v>9.2238755495434557</v>
      </c>
    </row>
    <row r="935" spans="1:7" s="5" customFormat="1" ht="11.25" x14ac:dyDescent="0.2">
      <c r="A935" s="20" t="s">
        <v>9</v>
      </c>
      <c r="C935" s="20" t="s">
        <v>8</v>
      </c>
      <c r="D935" s="52">
        <v>444</v>
      </c>
      <c r="E935" s="52">
        <v>778</v>
      </c>
      <c r="F935" s="52">
        <v>6603</v>
      </c>
      <c r="G935" s="18">
        <f>(E935/F935)*100</f>
        <v>11.782523095562624</v>
      </c>
    </row>
    <row r="936" spans="1:7" s="5" customFormat="1" ht="11.25" x14ac:dyDescent="0.2">
      <c r="A936" s="16" t="s">
        <v>7</v>
      </c>
      <c r="B936" s="17"/>
      <c r="C936" s="16" t="s">
        <v>6</v>
      </c>
      <c r="D936" s="51">
        <v>391</v>
      </c>
      <c r="E936" s="51">
        <v>3419</v>
      </c>
      <c r="F936" s="51">
        <v>36344</v>
      </c>
      <c r="G936" s="14">
        <f>(E936/F936)*100</f>
        <v>9.4073299581774155</v>
      </c>
    </row>
    <row r="937" spans="1:7" s="5" customFormat="1" ht="11.25" x14ac:dyDescent="0.2">
      <c r="A937" s="20" t="s">
        <v>5</v>
      </c>
      <c r="C937" s="20" t="s">
        <v>4</v>
      </c>
      <c r="D937" s="52">
        <v>209</v>
      </c>
      <c r="E937" s="52">
        <v>823</v>
      </c>
      <c r="F937" s="52">
        <v>11273</v>
      </c>
      <c r="G937" s="18">
        <f>(E937/F937)*100</f>
        <v>7.3006298234720131</v>
      </c>
    </row>
    <row r="938" spans="1:7" s="5" customFormat="1" ht="11.25" customHeight="1" thickBot="1" x14ac:dyDescent="0.25">
      <c r="A938" s="16" t="s">
        <v>76</v>
      </c>
      <c r="B938" s="17"/>
      <c r="C938" s="16" t="s">
        <v>75</v>
      </c>
      <c r="D938" s="51">
        <v>10</v>
      </c>
      <c r="E938" s="51">
        <v>1686</v>
      </c>
      <c r="F938" s="51">
        <v>61232</v>
      </c>
      <c r="G938" s="14">
        <f>(E938/F938)*100</f>
        <v>2.7534622419649857</v>
      </c>
    </row>
    <row r="939" spans="1:7" ht="11.25" customHeight="1" thickBot="1" x14ac:dyDescent="0.25">
      <c r="A939" s="50" t="s">
        <v>3</v>
      </c>
      <c r="B939" s="49" t="s">
        <v>2</v>
      </c>
      <c r="C939" s="48"/>
      <c r="D939" s="47">
        <f>SUM(D890:D938,D887)</f>
        <v>117905</v>
      </c>
      <c r="E939" s="47">
        <f>SUM(E890:E938,E887)</f>
        <v>711998</v>
      </c>
      <c r="F939" s="47">
        <f>SUM(F890:F938,F887)</f>
        <v>10235285</v>
      </c>
      <c r="G939" s="46">
        <f>(E939/F939)*100</f>
        <v>6.9563084955621663</v>
      </c>
    </row>
    <row r="940" spans="1:7" s="5" customFormat="1" ht="7.5" customHeight="1" x14ac:dyDescent="0.2">
      <c r="A940" s="1"/>
      <c r="B940" s="1"/>
      <c r="C940" s="1"/>
      <c r="D940" s="1"/>
      <c r="E940" s="1"/>
      <c r="F940" s="1"/>
      <c r="G940" s="1"/>
    </row>
    <row r="941" spans="1:7" ht="11.25" customHeight="1" x14ac:dyDescent="0.2">
      <c r="A941" s="5" t="s">
        <v>1</v>
      </c>
      <c r="B941" s="4" t="s">
        <v>0</v>
      </c>
      <c r="C941" s="4"/>
      <c r="D941" s="3"/>
      <c r="E941" s="3"/>
      <c r="F941" s="3"/>
      <c r="G941" s="2"/>
    </row>
    <row r="945" spans="1:7" ht="26.25" customHeight="1" x14ac:dyDescent="0.2">
      <c r="A945" s="45" t="s">
        <v>70</v>
      </c>
      <c r="B945" s="44" t="s">
        <v>84</v>
      </c>
      <c r="C945" s="43"/>
      <c r="D945" s="43"/>
      <c r="E945" s="43"/>
      <c r="F945" s="43"/>
      <c r="G945" s="43"/>
    </row>
    <row r="946" spans="1:7" ht="7.5" customHeight="1" thickBot="1" x14ac:dyDescent="0.25">
      <c r="A946" s="42"/>
      <c r="B946" s="42"/>
      <c r="C946" s="42"/>
      <c r="D946" s="41"/>
      <c r="E946" s="40"/>
      <c r="F946" s="40"/>
      <c r="G946" s="39"/>
    </row>
    <row r="947" spans="1:7" s="38" customFormat="1" ht="26.25" thickBot="1" x14ac:dyDescent="0.25">
      <c r="A947" s="36" t="s">
        <v>68</v>
      </c>
      <c r="B947" s="37"/>
      <c r="C947" s="36" t="s">
        <v>67</v>
      </c>
      <c r="D947" s="35" t="s">
        <v>66</v>
      </c>
      <c r="E947" s="35" t="s">
        <v>65</v>
      </c>
      <c r="F947" s="34" t="s">
        <v>64</v>
      </c>
      <c r="G947" s="33" t="s">
        <v>63</v>
      </c>
    </row>
    <row r="948" spans="1:7" s="38" customFormat="1" ht="27.75" thickBot="1" x14ac:dyDescent="0.25">
      <c r="A948" s="32"/>
      <c r="B948" s="32"/>
      <c r="C948" s="32"/>
      <c r="D948" s="31"/>
      <c r="E948" s="30" t="s">
        <v>62</v>
      </c>
      <c r="F948" s="30" t="s">
        <v>61</v>
      </c>
      <c r="G948" s="29" t="s">
        <v>60</v>
      </c>
    </row>
    <row r="949" spans="1:7" s="5" customFormat="1" ht="11.25" customHeight="1" x14ac:dyDescent="0.2">
      <c r="A949" s="28" t="s">
        <v>59</v>
      </c>
      <c r="C949" s="20" t="s">
        <v>58</v>
      </c>
      <c r="D949" s="52">
        <v>81223</v>
      </c>
      <c r="E949" s="52">
        <v>513354</v>
      </c>
      <c r="F949" s="52">
        <v>7933925</v>
      </c>
      <c r="G949" s="18">
        <f>(E949/F949)*100</f>
        <v>6.4703661806735004</v>
      </c>
    </row>
    <row r="950" spans="1:7" s="5" customFormat="1" ht="11.25" x14ac:dyDescent="0.2">
      <c r="A950" s="24" t="s">
        <v>57</v>
      </c>
      <c r="B950" s="17"/>
      <c r="C950" s="17"/>
      <c r="D950" s="23">
        <f>D1002-D949</f>
        <v>33926</v>
      </c>
      <c r="E950" s="23">
        <f>E1002-E949</f>
        <v>172152.30000000005</v>
      </c>
      <c r="F950" s="23">
        <f>F1002-F949</f>
        <v>2352189</v>
      </c>
      <c r="G950" s="14">
        <f>(E950/F950)*100</f>
        <v>7.3188123913512069</v>
      </c>
    </row>
    <row r="951" spans="1:7" s="5" customFormat="1" ht="7.5" customHeight="1" x14ac:dyDescent="0.2">
      <c r="D951" s="22"/>
      <c r="E951" s="22"/>
      <c r="F951" s="22"/>
      <c r="G951" s="22"/>
    </row>
    <row r="952" spans="1:7" s="5" customFormat="1" ht="11.25" x14ac:dyDescent="0.2">
      <c r="A952" s="16" t="s">
        <v>56</v>
      </c>
      <c r="B952" s="17"/>
      <c r="C952" s="16" t="s">
        <v>6</v>
      </c>
      <c r="D952" s="51">
        <v>361</v>
      </c>
      <c r="E952" s="51">
        <v>1386</v>
      </c>
      <c r="F952" s="51">
        <v>17607</v>
      </c>
      <c r="G952" s="14">
        <f>(E952/F952)*100</f>
        <v>7.8718691429545071</v>
      </c>
    </row>
    <row r="953" spans="1:7" s="5" customFormat="1" ht="11.25" x14ac:dyDescent="0.2">
      <c r="A953" s="20" t="s">
        <v>55</v>
      </c>
      <c r="C953" s="20" t="s">
        <v>6</v>
      </c>
      <c r="D953" s="52">
        <v>287</v>
      </c>
      <c r="E953" s="52">
        <v>1041</v>
      </c>
      <c r="F953" s="52">
        <v>13015</v>
      </c>
      <c r="G953" s="18">
        <f>(E953/F953)*100</f>
        <v>7.9984633115635804</v>
      </c>
    </row>
    <row r="954" spans="1:7" s="5" customFormat="1" ht="11.25" x14ac:dyDescent="0.2">
      <c r="A954" s="16" t="s">
        <v>54</v>
      </c>
      <c r="B954" s="17"/>
      <c r="C954" s="16" t="s">
        <v>6</v>
      </c>
      <c r="D954" s="51">
        <v>1389</v>
      </c>
      <c r="E954" s="51">
        <v>8228</v>
      </c>
      <c r="F954" s="51">
        <v>95882</v>
      </c>
      <c r="G954" s="14">
        <f>(E954/F954)*100</f>
        <v>8.581381281158091</v>
      </c>
    </row>
    <row r="955" spans="1:7" s="5" customFormat="1" ht="11.25" x14ac:dyDescent="0.2">
      <c r="A955" s="20" t="s">
        <v>53</v>
      </c>
      <c r="C955" s="20" t="s">
        <v>4</v>
      </c>
      <c r="D955" s="52">
        <v>205</v>
      </c>
      <c r="E955" s="52">
        <v>380.9</v>
      </c>
      <c r="F955" s="52">
        <v>4711</v>
      </c>
      <c r="G955" s="18">
        <f>(E955/F955)*100</f>
        <v>8.0853322012311608</v>
      </c>
    </row>
    <row r="956" spans="1:7" s="5" customFormat="1" ht="11.25" x14ac:dyDescent="0.2">
      <c r="A956" s="16" t="s">
        <v>52</v>
      </c>
      <c r="B956" s="17"/>
      <c r="C956" s="16" t="s">
        <v>6</v>
      </c>
      <c r="D956" s="51">
        <v>724</v>
      </c>
      <c r="E956" s="51">
        <v>3439</v>
      </c>
      <c r="F956" s="51">
        <v>48657</v>
      </c>
      <c r="G956" s="14">
        <f>(E956/F956)*100</f>
        <v>7.0678422426372363</v>
      </c>
    </row>
    <row r="957" spans="1:7" s="5" customFormat="1" ht="11.25" x14ac:dyDescent="0.2">
      <c r="A957" s="20" t="s">
        <v>51</v>
      </c>
      <c r="C957" s="20" t="s">
        <v>4</v>
      </c>
      <c r="D957" s="52">
        <v>1497</v>
      </c>
      <c r="E957" s="52">
        <v>6155</v>
      </c>
      <c r="F957" s="52">
        <v>119041</v>
      </c>
      <c r="G957" s="18">
        <f>(E957/F957)*100</f>
        <v>5.170487479103838</v>
      </c>
    </row>
    <row r="958" spans="1:7" s="5" customFormat="1" ht="11.25" x14ac:dyDescent="0.2">
      <c r="A958" s="16" t="s">
        <v>50</v>
      </c>
      <c r="B958" s="17"/>
      <c r="C958" s="16" t="s">
        <v>4</v>
      </c>
      <c r="D958" s="51">
        <v>274</v>
      </c>
      <c r="E958" s="51">
        <v>550.5</v>
      </c>
      <c r="F958" s="51">
        <v>4599</v>
      </c>
      <c r="G958" s="14">
        <f>(E958/F958)*100</f>
        <v>11.969993476842792</v>
      </c>
    </row>
    <row r="959" spans="1:7" s="5" customFormat="1" ht="11.25" x14ac:dyDescent="0.2">
      <c r="A959" s="20" t="s">
        <v>49</v>
      </c>
      <c r="C959" s="20" t="s">
        <v>6</v>
      </c>
      <c r="D959" s="52">
        <v>71</v>
      </c>
      <c r="E959" s="52">
        <v>235.4</v>
      </c>
      <c r="F959" s="52">
        <v>2912</v>
      </c>
      <c r="G959" s="18">
        <f>(E959/F959)*100</f>
        <v>8.0837912087912098</v>
      </c>
    </row>
    <row r="960" spans="1:7" s="5" customFormat="1" ht="11.25" x14ac:dyDescent="0.2">
      <c r="A960" s="16" t="s">
        <v>48</v>
      </c>
      <c r="B960" s="17"/>
      <c r="C960" s="16" t="s">
        <v>6</v>
      </c>
      <c r="D960" s="51">
        <v>105</v>
      </c>
      <c r="E960" s="51">
        <v>1527</v>
      </c>
      <c r="F960" s="51">
        <v>16229</v>
      </c>
      <c r="G960" s="14">
        <f>(E960/F960)*100</f>
        <v>9.4090825066239443</v>
      </c>
    </row>
    <row r="961" spans="1:7" s="5" customFormat="1" ht="11.25" x14ac:dyDescent="0.2">
      <c r="A961" s="20" t="s">
        <v>47</v>
      </c>
      <c r="C961" s="20" t="s">
        <v>6</v>
      </c>
      <c r="D961" s="52">
        <v>68</v>
      </c>
      <c r="E961" s="52">
        <v>230</v>
      </c>
      <c r="F961" s="52">
        <v>1989</v>
      </c>
      <c r="G961" s="18">
        <f>(E961/F961)*100</f>
        <v>11.563599798893916</v>
      </c>
    </row>
    <row r="962" spans="1:7" s="5" customFormat="1" ht="11.25" x14ac:dyDescent="0.2">
      <c r="A962" s="16" t="s">
        <v>46</v>
      </c>
      <c r="B962" s="17"/>
      <c r="C962" s="16" t="s">
        <v>6</v>
      </c>
      <c r="D962" s="51">
        <v>253</v>
      </c>
      <c r="E962" s="51">
        <v>1803</v>
      </c>
      <c r="F962" s="51">
        <v>24867</v>
      </c>
      <c r="G962" s="14">
        <f>(E962/F962)*100</f>
        <v>7.2505730486186515</v>
      </c>
    </row>
    <row r="963" spans="1:7" s="5" customFormat="1" ht="11.25" x14ac:dyDescent="0.2">
      <c r="A963" s="20" t="s">
        <v>45</v>
      </c>
      <c r="C963" s="20" t="s">
        <v>4</v>
      </c>
      <c r="D963" s="52">
        <v>102</v>
      </c>
      <c r="E963" s="52">
        <v>170</v>
      </c>
      <c r="F963" s="52">
        <v>2307</v>
      </c>
      <c r="G963" s="18">
        <f>(E963/F963)*100</f>
        <v>7.3688773298656267</v>
      </c>
    </row>
    <row r="964" spans="1:7" s="5" customFormat="1" ht="11.25" x14ac:dyDescent="0.2">
      <c r="A964" s="16" t="s">
        <v>44</v>
      </c>
      <c r="B964" s="17"/>
      <c r="C964" s="16" t="s">
        <v>4</v>
      </c>
      <c r="D964" s="51">
        <v>1743</v>
      </c>
      <c r="E964" s="51">
        <v>5613</v>
      </c>
      <c r="F964" s="51">
        <v>69683</v>
      </c>
      <c r="G964" s="14">
        <f>(E964/F964)*100</f>
        <v>8.0550492946629735</v>
      </c>
    </row>
    <row r="965" spans="1:7" s="5" customFormat="1" ht="11.25" x14ac:dyDescent="0.2">
      <c r="A965" s="20" t="s">
        <v>43</v>
      </c>
      <c r="C965" s="20" t="s">
        <v>6</v>
      </c>
      <c r="D965" s="52">
        <v>1128</v>
      </c>
      <c r="E965" s="52">
        <v>4811</v>
      </c>
      <c r="F965" s="52">
        <v>58881</v>
      </c>
      <c r="G965" s="18">
        <f>(E965/F965)*100</f>
        <v>8.1707172092865257</v>
      </c>
    </row>
    <row r="966" spans="1:7" s="5" customFormat="1" ht="11.25" x14ac:dyDescent="0.2">
      <c r="A966" s="16" t="s">
        <v>42</v>
      </c>
      <c r="B966" s="17"/>
      <c r="C966" s="16" t="s">
        <v>6</v>
      </c>
      <c r="D966" s="51">
        <v>45</v>
      </c>
      <c r="E966" s="51">
        <v>140</v>
      </c>
      <c r="F966" s="51">
        <v>2089</v>
      </c>
      <c r="G966" s="14">
        <f>(E966/F966)*100</f>
        <v>6.7017711823839159</v>
      </c>
    </row>
    <row r="967" spans="1:7" s="5" customFormat="1" ht="11.25" x14ac:dyDescent="0.2">
      <c r="A967" s="20" t="s">
        <v>41</v>
      </c>
      <c r="C967" s="20" t="s">
        <v>6</v>
      </c>
      <c r="D967" s="52">
        <v>8</v>
      </c>
      <c r="E967" s="52">
        <v>6</v>
      </c>
      <c r="F967" s="52">
        <v>75</v>
      </c>
      <c r="G967" s="18">
        <f>(E967/F967)*100</f>
        <v>8</v>
      </c>
    </row>
    <row r="968" spans="1:7" s="5" customFormat="1" ht="11.25" x14ac:dyDescent="0.2">
      <c r="A968" s="16" t="s">
        <v>40</v>
      </c>
      <c r="B968" s="17"/>
      <c r="C968" s="16" t="s">
        <v>6</v>
      </c>
      <c r="D968" s="51">
        <v>652</v>
      </c>
      <c r="E968" s="51">
        <v>4013</v>
      </c>
      <c r="F968" s="51">
        <v>49103</v>
      </c>
      <c r="G968" s="14">
        <f>(E968/F968)*100</f>
        <v>8.1726167443944355</v>
      </c>
    </row>
    <row r="969" spans="1:7" s="5" customFormat="1" ht="11.25" x14ac:dyDescent="0.2">
      <c r="A969" s="20" t="s">
        <v>39</v>
      </c>
      <c r="C969" s="20" t="s">
        <v>6</v>
      </c>
      <c r="D969" s="52">
        <v>144</v>
      </c>
      <c r="E969" s="52">
        <v>1428</v>
      </c>
      <c r="F969" s="52">
        <v>20839</v>
      </c>
      <c r="G969" s="18">
        <f>(E969/F969)*100</f>
        <v>6.8525361101780309</v>
      </c>
    </row>
    <row r="970" spans="1:7" s="5" customFormat="1" ht="11.25" x14ac:dyDescent="0.2">
      <c r="A970" s="16" t="s">
        <v>37</v>
      </c>
      <c r="B970" s="17"/>
      <c r="C970" s="16" t="s">
        <v>6</v>
      </c>
      <c r="D970" s="51">
        <v>8</v>
      </c>
      <c r="E970" s="51">
        <v>19</v>
      </c>
      <c r="F970" s="51">
        <v>151</v>
      </c>
      <c r="G970" s="14">
        <f>(E970/F970)*100</f>
        <v>12.582781456953644</v>
      </c>
    </row>
    <row r="971" spans="1:7" s="5" customFormat="1" ht="11.25" x14ac:dyDescent="0.2">
      <c r="A971" s="20" t="s">
        <v>36</v>
      </c>
      <c r="C971" s="20" t="s">
        <v>6</v>
      </c>
      <c r="D971" s="52">
        <v>680</v>
      </c>
      <c r="E971" s="52">
        <v>3344</v>
      </c>
      <c r="F971" s="52">
        <v>41244</v>
      </c>
      <c r="G971" s="18">
        <f>(E971/F971)*100</f>
        <v>8.107845989719717</v>
      </c>
    </row>
    <row r="972" spans="1:7" s="5" customFormat="1" ht="11.25" x14ac:dyDescent="0.2">
      <c r="A972" s="16" t="s">
        <v>35</v>
      </c>
      <c r="B972" s="17"/>
      <c r="C972" s="16" t="s">
        <v>6</v>
      </c>
      <c r="D972" s="51">
        <v>928</v>
      </c>
      <c r="E972" s="51">
        <v>6143</v>
      </c>
      <c r="F972" s="51">
        <v>67917</v>
      </c>
      <c r="G972" s="14">
        <f>(E972/F972)*100</f>
        <v>9.0448635834916153</v>
      </c>
    </row>
    <row r="973" spans="1:7" s="5" customFormat="1" ht="11.25" x14ac:dyDescent="0.2">
      <c r="A973" s="20" t="s">
        <v>79</v>
      </c>
      <c r="C973" s="20" t="s">
        <v>6</v>
      </c>
      <c r="D973" s="52">
        <v>10</v>
      </c>
      <c r="E973" s="52">
        <v>23</v>
      </c>
      <c r="F973" s="52">
        <v>311</v>
      </c>
      <c r="G973" s="18">
        <f>(E973/F973)*100</f>
        <v>7.395498392282958</v>
      </c>
    </row>
    <row r="974" spans="1:7" s="5" customFormat="1" ht="11.25" x14ac:dyDescent="0.2">
      <c r="A974" s="16" t="s">
        <v>34</v>
      </c>
      <c r="B974" s="17"/>
      <c r="C974" s="16" t="s">
        <v>6</v>
      </c>
      <c r="D974" s="51">
        <v>2156</v>
      </c>
      <c r="E974" s="51">
        <v>17178.8</v>
      </c>
      <c r="F974" s="51">
        <v>226059</v>
      </c>
      <c r="G974" s="14">
        <f>(E974/F974)*100</f>
        <v>7.5992550617316716</v>
      </c>
    </row>
    <row r="975" spans="1:7" s="5" customFormat="1" ht="11.25" x14ac:dyDescent="0.2">
      <c r="A975" s="20" t="s">
        <v>33</v>
      </c>
      <c r="C975" s="20" t="s">
        <v>6</v>
      </c>
      <c r="D975" s="52">
        <v>86</v>
      </c>
      <c r="E975" s="52">
        <v>202.2</v>
      </c>
      <c r="F975" s="52">
        <v>2619</v>
      </c>
      <c r="G975" s="18">
        <f>(E975/F975)*100</f>
        <v>7.7205040091638022</v>
      </c>
    </row>
    <row r="976" spans="1:7" s="5" customFormat="1" ht="11.25" x14ac:dyDescent="0.2">
      <c r="A976" s="16" t="s">
        <v>32</v>
      </c>
      <c r="B976" s="17"/>
      <c r="C976" s="16" t="s">
        <v>6</v>
      </c>
      <c r="D976" s="51">
        <v>11</v>
      </c>
      <c r="E976" s="51">
        <v>25</v>
      </c>
      <c r="F976" s="51">
        <v>328</v>
      </c>
      <c r="G976" s="14">
        <f>(E976/F976)*100</f>
        <v>7.6219512195121952</v>
      </c>
    </row>
    <row r="977" spans="1:7" s="5" customFormat="1" ht="11.25" x14ac:dyDescent="0.2">
      <c r="A977" s="20" t="s">
        <v>31</v>
      </c>
      <c r="C977" s="20" t="s">
        <v>6</v>
      </c>
      <c r="D977" s="52">
        <v>92</v>
      </c>
      <c r="E977" s="52">
        <v>321</v>
      </c>
      <c r="F977" s="52">
        <v>4451</v>
      </c>
      <c r="G977" s="18">
        <f>(E977/F977)*100</f>
        <v>7.2118625028083585</v>
      </c>
    </row>
    <row r="978" spans="1:7" s="5" customFormat="1" ht="11.25" x14ac:dyDescent="0.2">
      <c r="A978" s="16" t="s">
        <v>30</v>
      </c>
      <c r="B978" s="17"/>
      <c r="C978" s="16" t="s">
        <v>4</v>
      </c>
      <c r="D978" s="51">
        <v>3429</v>
      </c>
      <c r="E978" s="51">
        <v>15742</v>
      </c>
      <c r="F978" s="51">
        <v>214660</v>
      </c>
      <c r="G978" s="14">
        <f>(E978/F978)*100</f>
        <v>7.3334575607938133</v>
      </c>
    </row>
    <row r="979" spans="1:7" s="5" customFormat="1" ht="11.25" x14ac:dyDescent="0.2">
      <c r="A979" s="20" t="s">
        <v>71</v>
      </c>
      <c r="C979" s="20" t="s">
        <v>6</v>
      </c>
      <c r="D979" s="52">
        <v>288</v>
      </c>
      <c r="E979" s="52">
        <v>894</v>
      </c>
      <c r="F979" s="52">
        <v>8730</v>
      </c>
      <c r="G979" s="18">
        <f>(E979/F979)*100</f>
        <v>10.240549828178693</v>
      </c>
    </row>
    <row r="980" spans="1:7" s="5" customFormat="1" ht="11.25" x14ac:dyDescent="0.2">
      <c r="A980" s="16" t="s">
        <v>28</v>
      </c>
      <c r="B980" s="17"/>
      <c r="C980" s="16" t="s">
        <v>6</v>
      </c>
      <c r="D980" s="51">
        <v>193</v>
      </c>
      <c r="E980" s="51">
        <v>524</v>
      </c>
      <c r="F980" s="51">
        <v>5489</v>
      </c>
      <c r="G980" s="14">
        <f>(E980/F980)*100</f>
        <v>9.546365458189106</v>
      </c>
    </row>
    <row r="981" spans="1:7" s="5" customFormat="1" ht="11.25" x14ac:dyDescent="0.2">
      <c r="A981" s="20" t="s">
        <v>27</v>
      </c>
      <c r="C981" s="20" t="s">
        <v>4</v>
      </c>
      <c r="D981" s="52">
        <v>117</v>
      </c>
      <c r="E981" s="52">
        <v>155</v>
      </c>
      <c r="F981" s="52">
        <v>1874</v>
      </c>
      <c r="G981" s="18">
        <f>(E981/F981)*100</f>
        <v>8.2710779082177162</v>
      </c>
    </row>
    <row r="982" spans="1:7" s="5" customFormat="1" ht="11.25" x14ac:dyDescent="0.2">
      <c r="A982" s="16" t="s">
        <v>26</v>
      </c>
      <c r="B982" s="17"/>
      <c r="C982" s="16" t="s">
        <v>6</v>
      </c>
      <c r="D982" s="51">
        <v>3047</v>
      </c>
      <c r="E982" s="51">
        <v>21202</v>
      </c>
      <c r="F982" s="51">
        <v>307226</v>
      </c>
      <c r="G982" s="14">
        <f>(E982/F982)*100</f>
        <v>6.9011086301289604</v>
      </c>
    </row>
    <row r="983" spans="1:7" s="5" customFormat="1" ht="11.25" x14ac:dyDescent="0.2">
      <c r="A983" s="20" t="s">
        <v>25</v>
      </c>
      <c r="C983" s="20" t="s">
        <v>24</v>
      </c>
      <c r="D983" s="52">
        <v>70</v>
      </c>
      <c r="E983" s="52">
        <v>547</v>
      </c>
      <c r="F983" s="52">
        <v>4713</v>
      </c>
      <c r="G983" s="18">
        <f>(E983/F983)*100</f>
        <v>11.606195629110969</v>
      </c>
    </row>
    <row r="984" spans="1:7" s="5" customFormat="1" ht="11.25" x14ac:dyDescent="0.2">
      <c r="A984" s="16" t="s">
        <v>23</v>
      </c>
      <c r="B984" s="17"/>
      <c r="C984" s="16" t="s">
        <v>6</v>
      </c>
      <c r="D984" s="51">
        <v>318</v>
      </c>
      <c r="E984" s="51">
        <v>1933</v>
      </c>
      <c r="F984" s="51">
        <v>29051</v>
      </c>
      <c r="G984" s="14">
        <f>(E984/F984)*100</f>
        <v>6.6538157034181271</v>
      </c>
    </row>
    <row r="985" spans="1:7" s="5" customFormat="1" ht="11.25" x14ac:dyDescent="0.2">
      <c r="A985" s="20" t="s">
        <v>22</v>
      </c>
      <c r="C985" s="20" t="s">
        <v>6</v>
      </c>
      <c r="D985" s="52">
        <v>10</v>
      </c>
      <c r="E985" s="52">
        <v>18</v>
      </c>
      <c r="F985" s="52">
        <v>273</v>
      </c>
      <c r="G985" s="18">
        <f>(E985/F985)*100</f>
        <v>6.593406593406594</v>
      </c>
    </row>
    <row r="986" spans="1:7" s="5" customFormat="1" ht="11.25" x14ac:dyDescent="0.2">
      <c r="A986" s="16" t="s">
        <v>82</v>
      </c>
      <c r="B986" s="17"/>
      <c r="C986" s="56" t="s">
        <v>6</v>
      </c>
      <c r="D986" s="51">
        <v>1</v>
      </c>
      <c r="E986" s="51">
        <v>1</v>
      </c>
      <c r="F986" s="51">
        <v>48</v>
      </c>
      <c r="G986" s="14">
        <f>(E986/F986)*100</f>
        <v>2.083333333333333</v>
      </c>
    </row>
    <row r="987" spans="1:7" s="5" customFormat="1" ht="11.25" x14ac:dyDescent="0.2">
      <c r="A987" s="20" t="s">
        <v>21</v>
      </c>
      <c r="C987" s="55" t="s">
        <v>6</v>
      </c>
      <c r="D987" s="52">
        <v>80</v>
      </c>
      <c r="E987" s="52">
        <v>277.10000000000002</v>
      </c>
      <c r="F987" s="52">
        <v>3010</v>
      </c>
      <c r="G987" s="18">
        <f>(E987/F987)*100</f>
        <v>9.2059800664451839</v>
      </c>
    </row>
    <row r="988" spans="1:7" s="5" customFormat="1" ht="11.25" x14ac:dyDescent="0.2">
      <c r="A988" s="16" t="s">
        <v>20</v>
      </c>
      <c r="B988" s="17"/>
      <c r="C988" s="16" t="s">
        <v>6</v>
      </c>
      <c r="D988" s="51">
        <v>435</v>
      </c>
      <c r="E988" s="51">
        <v>3572</v>
      </c>
      <c r="F988" s="51">
        <v>42051</v>
      </c>
      <c r="G988" s="14">
        <f>(E988/F988)*100</f>
        <v>8.4944472188532973</v>
      </c>
    </row>
    <row r="989" spans="1:7" s="5" customFormat="1" ht="11.25" x14ac:dyDescent="0.2">
      <c r="A989" s="20" t="s">
        <v>19</v>
      </c>
      <c r="C989" s="20" t="s">
        <v>6</v>
      </c>
      <c r="D989" s="52">
        <v>695</v>
      </c>
      <c r="E989" s="52">
        <v>3373</v>
      </c>
      <c r="F989" s="52">
        <v>50179</v>
      </c>
      <c r="G989" s="18">
        <f>(E989/F989)*100</f>
        <v>6.7219354710137704</v>
      </c>
    </row>
    <row r="990" spans="1:7" s="5" customFormat="1" ht="11.25" x14ac:dyDescent="0.2">
      <c r="A990" s="16" t="s">
        <v>18</v>
      </c>
      <c r="B990" s="17"/>
      <c r="C990" s="16" t="s">
        <v>6</v>
      </c>
      <c r="D990" s="51">
        <v>4792</v>
      </c>
      <c r="E990" s="51">
        <v>24150</v>
      </c>
      <c r="F990" s="51">
        <v>397016</v>
      </c>
      <c r="G990" s="14">
        <f>(E990/F990)*100</f>
        <v>6.0828782719084362</v>
      </c>
    </row>
    <row r="991" spans="1:7" s="5" customFormat="1" ht="11.25" x14ac:dyDescent="0.2">
      <c r="A991" s="20" t="s">
        <v>17</v>
      </c>
      <c r="C991" s="20" t="s">
        <v>4</v>
      </c>
      <c r="D991" s="52">
        <v>43</v>
      </c>
      <c r="E991" s="52">
        <v>78</v>
      </c>
      <c r="F991" s="52">
        <v>1612</v>
      </c>
      <c r="G991" s="18">
        <f>(E991/F991)*100</f>
        <v>4.838709677419355</v>
      </c>
    </row>
    <row r="992" spans="1:7" s="5" customFormat="1" ht="11.25" x14ac:dyDescent="0.2">
      <c r="A992" s="16" t="s">
        <v>15</v>
      </c>
      <c r="B992" s="17"/>
      <c r="C992" s="16" t="s">
        <v>6</v>
      </c>
      <c r="D992" s="51">
        <v>206</v>
      </c>
      <c r="E992" s="51">
        <v>544</v>
      </c>
      <c r="F992" s="51">
        <v>8325</v>
      </c>
      <c r="G992" s="14">
        <f>(E992/F992)*100</f>
        <v>6.5345345345345347</v>
      </c>
    </row>
    <row r="993" spans="1:7" s="5" customFormat="1" ht="11.25" x14ac:dyDescent="0.2">
      <c r="A993" s="20" t="s">
        <v>14</v>
      </c>
      <c r="C993" s="20" t="s">
        <v>6</v>
      </c>
      <c r="D993" s="52">
        <v>153</v>
      </c>
      <c r="E993" s="52">
        <v>523.9</v>
      </c>
      <c r="F993" s="52">
        <v>5794</v>
      </c>
      <c r="G993" s="18">
        <f>(E993/F993)*100</f>
        <v>9.0421125302036582</v>
      </c>
    </row>
    <row r="994" spans="1:7" s="5" customFormat="1" ht="11.25" x14ac:dyDescent="0.2">
      <c r="A994" s="16" t="s">
        <v>13</v>
      </c>
      <c r="B994" s="17"/>
      <c r="C994" s="16" t="s">
        <v>6</v>
      </c>
      <c r="D994" s="51">
        <v>1101</v>
      </c>
      <c r="E994" s="51">
        <v>5369</v>
      </c>
      <c r="F994" s="51">
        <v>74231</v>
      </c>
      <c r="G994" s="14">
        <f>(E994/F994)*100</f>
        <v>7.2328272554593092</v>
      </c>
    </row>
    <row r="995" spans="1:7" s="5" customFormat="1" ht="11.25" x14ac:dyDescent="0.2">
      <c r="A995" s="20" t="s">
        <v>12</v>
      </c>
      <c r="C995" s="20" t="s">
        <v>6</v>
      </c>
      <c r="D995" s="52">
        <v>38</v>
      </c>
      <c r="E995" s="52">
        <v>46</v>
      </c>
      <c r="F995" s="52">
        <v>416</v>
      </c>
      <c r="G995" s="18">
        <f>(E995/F995)*100</f>
        <v>11.057692307692307</v>
      </c>
    </row>
    <row r="996" spans="1:7" s="5" customFormat="1" ht="11.25" x14ac:dyDescent="0.2">
      <c r="A996" s="16" t="s">
        <v>11</v>
      </c>
      <c r="B996" s="17"/>
      <c r="C996" s="16" t="s">
        <v>6</v>
      </c>
      <c r="D996" s="51">
        <v>940</v>
      </c>
      <c r="E996" s="51">
        <v>8779.9</v>
      </c>
      <c r="F996" s="51">
        <v>82067</v>
      </c>
      <c r="G996" s="14">
        <f>(E996/F996)*100</f>
        <v>10.698453702462622</v>
      </c>
    </row>
    <row r="997" spans="1:7" s="5" customFormat="1" ht="11.25" x14ac:dyDescent="0.2">
      <c r="A997" s="20" t="s">
        <v>10</v>
      </c>
      <c r="C997" s="20" t="s">
        <v>6</v>
      </c>
      <c r="D997" s="52">
        <v>3877</v>
      </c>
      <c r="E997" s="52">
        <v>10214</v>
      </c>
      <c r="F997" s="52">
        <v>111090</v>
      </c>
      <c r="G997" s="18">
        <f>(E997/F997)*100</f>
        <v>9.194346925915923</v>
      </c>
    </row>
    <row r="998" spans="1:7" s="5" customFormat="1" ht="11.25" x14ac:dyDescent="0.2">
      <c r="A998" s="16" t="s">
        <v>9</v>
      </c>
      <c r="B998" s="17"/>
      <c r="C998" s="16" t="s">
        <v>8</v>
      </c>
      <c r="D998" s="51">
        <v>460</v>
      </c>
      <c r="E998" s="51">
        <v>909.7</v>
      </c>
      <c r="F998" s="51">
        <v>7959</v>
      </c>
      <c r="G998" s="14">
        <f>(E998/F998)*100</f>
        <v>11.42982786782259</v>
      </c>
    </row>
    <row r="999" spans="1:7" s="5" customFormat="1" ht="11.25" x14ac:dyDescent="0.2">
      <c r="A999" s="20" t="s">
        <v>7</v>
      </c>
      <c r="C999" s="20" t="s">
        <v>6</v>
      </c>
      <c r="D999" s="52">
        <v>383</v>
      </c>
      <c r="E999" s="52">
        <v>2685</v>
      </c>
      <c r="F999" s="52">
        <v>33238</v>
      </c>
      <c r="G999" s="18">
        <f>(E999/F999)*100</f>
        <v>8.0781033756543721</v>
      </c>
    </row>
    <row r="1000" spans="1:7" s="5" customFormat="1" ht="11.25" x14ac:dyDescent="0.2">
      <c r="A1000" s="16" t="s">
        <v>5</v>
      </c>
      <c r="B1000" s="17"/>
      <c r="C1000" s="16" t="s">
        <v>4</v>
      </c>
      <c r="D1000" s="51">
        <v>213</v>
      </c>
      <c r="E1000" s="51">
        <v>856</v>
      </c>
      <c r="F1000" s="51">
        <v>11728</v>
      </c>
      <c r="G1000" s="14">
        <f>(E1000/F1000)*100</f>
        <v>7.2987721691678038</v>
      </c>
    </row>
    <row r="1001" spans="1:7" s="5" customFormat="1" ht="11.25" customHeight="1" thickBot="1" x14ac:dyDescent="0.25">
      <c r="A1001" s="20" t="s">
        <v>76</v>
      </c>
      <c r="C1001" s="20" t="s">
        <v>75</v>
      </c>
      <c r="D1001" s="52">
        <v>10</v>
      </c>
      <c r="E1001" s="52">
        <v>1345.9</v>
      </c>
      <c r="F1001" s="52">
        <v>55843</v>
      </c>
      <c r="G1001" s="18">
        <f>(E1001/F1001)*100</f>
        <v>2.4101498844976095</v>
      </c>
    </row>
    <row r="1002" spans="1:7" ht="11.25" customHeight="1" thickBot="1" x14ac:dyDescent="0.25">
      <c r="A1002" s="50" t="s">
        <v>3</v>
      </c>
      <c r="B1002" s="49" t="s">
        <v>2</v>
      </c>
      <c r="C1002" s="48"/>
      <c r="D1002" s="47">
        <f>SUM(D952:D1001,D949)</f>
        <v>115149</v>
      </c>
      <c r="E1002" s="47">
        <f>SUM(E952:E1001,E949)</f>
        <v>685506.3</v>
      </c>
      <c r="F1002" s="47">
        <f>SUM(F952:F1001,F949)</f>
        <v>10286114</v>
      </c>
      <c r="G1002" s="46">
        <f>(E1002/F1002)*100</f>
        <v>6.6643855979041264</v>
      </c>
    </row>
    <row r="1003" spans="1:7" s="5" customFormat="1" ht="7.5" customHeight="1" x14ac:dyDescent="0.2">
      <c r="A1003" s="1"/>
      <c r="B1003" s="1"/>
      <c r="C1003" s="1"/>
      <c r="D1003" s="1"/>
      <c r="E1003" s="1"/>
      <c r="F1003" s="1"/>
      <c r="G1003" s="1"/>
    </row>
    <row r="1004" spans="1:7" ht="11.25" customHeight="1" x14ac:dyDescent="0.2">
      <c r="A1004" s="5" t="s">
        <v>1</v>
      </c>
      <c r="B1004" s="4" t="s">
        <v>0</v>
      </c>
      <c r="C1004" s="4"/>
      <c r="D1004" s="3"/>
      <c r="E1004" s="3"/>
      <c r="F1004" s="3"/>
      <c r="G1004" s="2"/>
    </row>
    <row r="1008" spans="1:7" ht="26.25" customHeight="1" x14ac:dyDescent="0.2">
      <c r="A1008" s="45" t="s">
        <v>70</v>
      </c>
      <c r="B1008" s="44" t="s">
        <v>83</v>
      </c>
      <c r="C1008" s="43"/>
      <c r="D1008" s="43"/>
      <c r="E1008" s="43"/>
      <c r="F1008" s="43"/>
      <c r="G1008" s="43"/>
    </row>
    <row r="1009" spans="1:7" ht="7.5" customHeight="1" thickBot="1" x14ac:dyDescent="0.25">
      <c r="A1009" s="42"/>
      <c r="B1009" s="42"/>
      <c r="C1009" s="42"/>
      <c r="D1009" s="41"/>
      <c r="E1009" s="40"/>
      <c r="F1009" s="40"/>
      <c r="G1009" s="39"/>
    </row>
    <row r="1010" spans="1:7" s="38" customFormat="1" ht="26.25" thickBot="1" x14ac:dyDescent="0.25">
      <c r="A1010" s="36" t="s">
        <v>68</v>
      </c>
      <c r="B1010" s="37"/>
      <c r="C1010" s="36" t="s">
        <v>67</v>
      </c>
      <c r="D1010" s="35" t="s">
        <v>66</v>
      </c>
      <c r="E1010" s="35" t="s">
        <v>65</v>
      </c>
      <c r="F1010" s="34" t="s">
        <v>64</v>
      </c>
      <c r="G1010" s="33" t="s">
        <v>63</v>
      </c>
    </row>
    <row r="1011" spans="1:7" s="38" customFormat="1" ht="27.75" thickBot="1" x14ac:dyDescent="0.25">
      <c r="A1011" s="32"/>
      <c r="B1011" s="32"/>
      <c r="C1011" s="32"/>
      <c r="D1011" s="31"/>
      <c r="E1011" s="30" t="s">
        <v>62</v>
      </c>
      <c r="F1011" s="30" t="s">
        <v>61</v>
      </c>
      <c r="G1011" s="29" t="s">
        <v>60</v>
      </c>
    </row>
    <row r="1012" spans="1:7" s="5" customFormat="1" ht="11.25" customHeight="1" x14ac:dyDescent="0.2">
      <c r="A1012" s="28" t="s">
        <v>59</v>
      </c>
      <c r="C1012" s="20" t="s">
        <v>58</v>
      </c>
      <c r="D1012" s="52">
        <v>77813</v>
      </c>
      <c r="E1012" s="52">
        <v>503048</v>
      </c>
      <c r="F1012" s="52">
        <v>7938502</v>
      </c>
      <c r="G1012" s="18">
        <f>(E1012/F1012)*100</f>
        <v>6.3368126631447597</v>
      </c>
    </row>
    <row r="1013" spans="1:7" s="5" customFormat="1" ht="11.25" x14ac:dyDescent="0.2">
      <c r="A1013" s="24" t="s">
        <v>57</v>
      </c>
      <c r="B1013" s="17"/>
      <c r="C1013" s="17"/>
      <c r="D1013" s="23">
        <f>D1065-D1012</f>
        <v>33763</v>
      </c>
      <c r="E1013" s="23">
        <f>E1065-E1012</f>
        <v>166276</v>
      </c>
      <c r="F1013" s="23">
        <f>F1065-F1012</f>
        <v>2302110</v>
      </c>
      <c r="G1013" s="14">
        <f>(E1013/F1013)*100</f>
        <v>7.2227652023578361</v>
      </c>
    </row>
    <row r="1014" spans="1:7" s="5" customFormat="1" ht="7.5" customHeight="1" x14ac:dyDescent="0.2">
      <c r="D1014" s="22"/>
      <c r="E1014" s="22"/>
      <c r="F1014" s="22"/>
      <c r="G1014" s="22"/>
    </row>
    <row r="1015" spans="1:7" s="5" customFormat="1" ht="11.25" x14ac:dyDescent="0.2">
      <c r="A1015" s="16" t="s">
        <v>56</v>
      </c>
      <c r="B1015" s="17"/>
      <c r="C1015" s="16" t="s">
        <v>6</v>
      </c>
      <c r="D1015" s="51">
        <v>316</v>
      </c>
      <c r="E1015" s="51">
        <v>1301</v>
      </c>
      <c r="F1015" s="51">
        <v>16596</v>
      </c>
      <c r="G1015" s="14">
        <f>(E1015/F1015)*100</f>
        <v>7.8392383706917323</v>
      </c>
    </row>
    <row r="1016" spans="1:7" s="5" customFormat="1" ht="11.25" x14ac:dyDescent="0.2">
      <c r="A1016" s="20" t="s">
        <v>55</v>
      </c>
      <c r="C1016" s="20" t="s">
        <v>6</v>
      </c>
      <c r="D1016" s="52">
        <v>287</v>
      </c>
      <c r="E1016" s="52">
        <v>925</v>
      </c>
      <c r="F1016" s="52">
        <v>12240</v>
      </c>
      <c r="G1016" s="18">
        <f>(E1016/F1016)*100</f>
        <v>7.5571895424836599</v>
      </c>
    </row>
    <row r="1017" spans="1:7" s="5" customFormat="1" ht="11.25" x14ac:dyDescent="0.2">
      <c r="A1017" s="16" t="s">
        <v>54</v>
      </c>
      <c r="B1017" s="17"/>
      <c r="C1017" s="16" t="s">
        <v>6</v>
      </c>
      <c r="D1017" s="51">
        <v>1361</v>
      </c>
      <c r="E1017" s="51">
        <v>7773</v>
      </c>
      <c r="F1017" s="51">
        <v>102800</v>
      </c>
      <c r="G1017" s="14">
        <f>(E1017/F1017)*100</f>
        <v>7.5612840466926068</v>
      </c>
    </row>
    <row r="1018" spans="1:7" s="5" customFormat="1" ht="11.25" x14ac:dyDescent="0.2">
      <c r="A1018" s="20" t="s">
        <v>53</v>
      </c>
      <c r="C1018" s="20" t="s">
        <v>4</v>
      </c>
      <c r="D1018" s="52">
        <v>200</v>
      </c>
      <c r="E1018" s="52">
        <v>371</v>
      </c>
      <c r="F1018" s="52">
        <v>4620</v>
      </c>
      <c r="G1018" s="18">
        <f>(E1018/F1018)*100</f>
        <v>8.0303030303030312</v>
      </c>
    </row>
    <row r="1019" spans="1:7" s="5" customFormat="1" ht="11.25" x14ac:dyDescent="0.2">
      <c r="A1019" s="16" t="s">
        <v>52</v>
      </c>
      <c r="B1019" s="17"/>
      <c r="C1019" s="16" t="s">
        <v>6</v>
      </c>
      <c r="D1019" s="51">
        <v>986</v>
      </c>
      <c r="E1019" s="51">
        <v>3146</v>
      </c>
      <c r="F1019" s="51">
        <v>46707</v>
      </c>
      <c r="G1019" s="14">
        <f>(E1019/F1019)*100</f>
        <v>6.7356070824501675</v>
      </c>
    </row>
    <row r="1020" spans="1:7" s="5" customFormat="1" ht="11.25" x14ac:dyDescent="0.2">
      <c r="A1020" s="20" t="s">
        <v>51</v>
      </c>
      <c r="C1020" s="20" t="s">
        <v>4</v>
      </c>
      <c r="D1020" s="52">
        <v>1554</v>
      </c>
      <c r="E1020" s="52">
        <v>5881</v>
      </c>
      <c r="F1020" s="52">
        <v>113774</v>
      </c>
      <c r="G1020" s="18">
        <f>(E1020/F1020)*100</f>
        <v>5.1690192838434088</v>
      </c>
    </row>
    <row r="1021" spans="1:7" s="5" customFormat="1" ht="11.25" x14ac:dyDescent="0.2">
      <c r="A1021" s="16" t="s">
        <v>50</v>
      </c>
      <c r="B1021" s="17"/>
      <c r="C1021" s="16" t="s">
        <v>4</v>
      </c>
      <c r="D1021" s="51">
        <v>294</v>
      </c>
      <c r="E1021" s="51">
        <v>908</v>
      </c>
      <c r="F1021" s="51">
        <v>8946</v>
      </c>
      <c r="G1021" s="14">
        <f>(E1021/F1021)*100</f>
        <v>10.149787614576347</v>
      </c>
    </row>
    <row r="1022" spans="1:7" s="5" customFormat="1" ht="11.25" x14ac:dyDescent="0.2">
      <c r="A1022" s="20" t="s">
        <v>49</v>
      </c>
      <c r="C1022" s="20" t="s">
        <v>6</v>
      </c>
      <c r="D1022" s="52">
        <v>71</v>
      </c>
      <c r="E1022" s="52">
        <v>210</v>
      </c>
      <c r="F1022" s="52">
        <v>2577</v>
      </c>
      <c r="G1022" s="18">
        <f>(E1022/F1022)*100</f>
        <v>8.1490104772991838</v>
      </c>
    </row>
    <row r="1023" spans="1:7" s="5" customFormat="1" ht="11.25" x14ac:dyDescent="0.2">
      <c r="A1023" s="16" t="s">
        <v>48</v>
      </c>
      <c r="B1023" s="17"/>
      <c r="C1023" s="16" t="s">
        <v>6</v>
      </c>
      <c r="D1023" s="51">
        <v>216</v>
      </c>
      <c r="E1023" s="51">
        <v>1401</v>
      </c>
      <c r="F1023" s="51">
        <v>17342</v>
      </c>
      <c r="G1023" s="14">
        <f>(E1023/F1023)*100</f>
        <v>8.0786529812017083</v>
      </c>
    </row>
    <row r="1024" spans="1:7" s="5" customFormat="1" ht="11.25" x14ac:dyDescent="0.2">
      <c r="A1024" s="20" t="s">
        <v>47</v>
      </c>
      <c r="C1024" s="20" t="s">
        <v>6</v>
      </c>
      <c r="D1024" s="52">
        <v>56</v>
      </c>
      <c r="E1024" s="52">
        <v>216</v>
      </c>
      <c r="F1024" s="52">
        <v>1649</v>
      </c>
      <c r="G1024" s="18">
        <f>(E1024/F1024)*100</f>
        <v>13.098847786537297</v>
      </c>
    </row>
    <row r="1025" spans="1:7" s="5" customFormat="1" ht="11.25" x14ac:dyDescent="0.2">
      <c r="A1025" s="16" t="s">
        <v>46</v>
      </c>
      <c r="B1025" s="17"/>
      <c r="C1025" s="16" t="s">
        <v>6</v>
      </c>
      <c r="D1025" s="51">
        <v>245</v>
      </c>
      <c r="E1025" s="51">
        <v>1831</v>
      </c>
      <c r="F1025" s="51">
        <v>25267</v>
      </c>
      <c r="G1025" s="14">
        <f>(E1025/F1025)*100</f>
        <v>7.2466062453001943</v>
      </c>
    </row>
    <row r="1026" spans="1:7" s="5" customFormat="1" ht="11.25" x14ac:dyDescent="0.2">
      <c r="A1026" s="20" t="s">
        <v>45</v>
      </c>
      <c r="C1026" s="20" t="s">
        <v>4</v>
      </c>
      <c r="D1026" s="52">
        <v>98</v>
      </c>
      <c r="E1026" s="52">
        <v>150</v>
      </c>
      <c r="F1026" s="52">
        <v>2090</v>
      </c>
      <c r="G1026" s="18">
        <f>(E1026/F1026)*100</f>
        <v>7.1770334928229662</v>
      </c>
    </row>
    <row r="1027" spans="1:7" s="5" customFormat="1" ht="11.25" x14ac:dyDescent="0.2">
      <c r="A1027" s="16" t="s">
        <v>44</v>
      </c>
      <c r="B1027" s="17"/>
      <c r="C1027" s="16" t="s">
        <v>4</v>
      </c>
      <c r="D1027" s="51">
        <v>1707</v>
      </c>
      <c r="E1027" s="51">
        <v>5393</v>
      </c>
      <c r="F1027" s="51">
        <v>67708</v>
      </c>
      <c r="G1027" s="14">
        <f>(E1027/F1027)*100</f>
        <v>7.9650853665741126</v>
      </c>
    </row>
    <row r="1028" spans="1:7" s="5" customFormat="1" ht="11.25" x14ac:dyDescent="0.2">
      <c r="A1028" s="20" t="s">
        <v>43</v>
      </c>
      <c r="C1028" s="20" t="s">
        <v>6</v>
      </c>
      <c r="D1028" s="52">
        <v>1073</v>
      </c>
      <c r="E1028" s="52">
        <v>4802</v>
      </c>
      <c r="F1028" s="52">
        <v>59344</v>
      </c>
      <c r="G1028" s="18">
        <f>(E1028/F1028)*100</f>
        <v>8.0918037206794295</v>
      </c>
    </row>
    <row r="1029" spans="1:7" s="5" customFormat="1" ht="11.25" x14ac:dyDescent="0.2">
      <c r="A1029" s="16" t="s">
        <v>42</v>
      </c>
      <c r="B1029" s="17"/>
      <c r="C1029" s="16" t="s">
        <v>6</v>
      </c>
      <c r="D1029" s="51">
        <v>45</v>
      </c>
      <c r="E1029" s="51">
        <v>140</v>
      </c>
      <c r="F1029" s="51">
        <v>2089</v>
      </c>
      <c r="G1029" s="14">
        <f>(E1029/F1029)*100</f>
        <v>6.7017711823839159</v>
      </c>
    </row>
    <row r="1030" spans="1:7" s="5" customFormat="1" ht="11.25" x14ac:dyDescent="0.2">
      <c r="A1030" s="20" t="s">
        <v>41</v>
      </c>
      <c r="C1030" s="20" t="s">
        <v>6</v>
      </c>
      <c r="D1030" s="52">
        <v>8</v>
      </c>
      <c r="E1030" s="52">
        <v>2</v>
      </c>
      <c r="F1030" s="52">
        <v>22</v>
      </c>
      <c r="G1030" s="18">
        <f>(E1030/F1030)*100</f>
        <v>9.0909090909090917</v>
      </c>
    </row>
    <row r="1031" spans="1:7" s="5" customFormat="1" ht="11.25" x14ac:dyDescent="0.2">
      <c r="A1031" s="16" t="s">
        <v>40</v>
      </c>
      <c r="B1031" s="17"/>
      <c r="C1031" s="16" t="s">
        <v>6</v>
      </c>
      <c r="D1031" s="51">
        <v>622</v>
      </c>
      <c r="E1031" s="51">
        <v>3804</v>
      </c>
      <c r="F1031" s="51">
        <v>49437</v>
      </c>
      <c r="G1031" s="14">
        <f>(E1031/F1031)*100</f>
        <v>7.694641665149585</v>
      </c>
    </row>
    <row r="1032" spans="1:7" s="5" customFormat="1" ht="11.25" x14ac:dyDescent="0.2">
      <c r="A1032" s="20" t="s">
        <v>39</v>
      </c>
      <c r="C1032" s="20" t="s">
        <v>6</v>
      </c>
      <c r="D1032" s="52">
        <v>141</v>
      </c>
      <c r="E1032" s="52">
        <v>1209</v>
      </c>
      <c r="F1032" s="52">
        <v>17863</v>
      </c>
      <c r="G1032" s="18">
        <f>(E1032/F1032)*100</f>
        <v>6.7681800369478813</v>
      </c>
    </row>
    <row r="1033" spans="1:7" s="5" customFormat="1" ht="11.25" x14ac:dyDescent="0.2">
      <c r="A1033" s="16" t="s">
        <v>37</v>
      </c>
      <c r="B1033" s="17"/>
      <c r="C1033" s="16" t="s">
        <v>6</v>
      </c>
      <c r="D1033" s="51">
        <v>17</v>
      </c>
      <c r="E1033" s="51">
        <v>20</v>
      </c>
      <c r="F1033" s="51">
        <v>151</v>
      </c>
      <c r="G1033" s="14">
        <f>(E1033/F1033)*100</f>
        <v>13.245033112582782</v>
      </c>
    </row>
    <row r="1034" spans="1:7" s="5" customFormat="1" ht="11.25" x14ac:dyDescent="0.2">
      <c r="A1034" s="20" t="s">
        <v>36</v>
      </c>
      <c r="C1034" s="20" t="s">
        <v>6</v>
      </c>
      <c r="D1034" s="52">
        <v>651</v>
      </c>
      <c r="E1034" s="52">
        <v>3271</v>
      </c>
      <c r="F1034" s="52">
        <v>41497</v>
      </c>
      <c r="G1034" s="18">
        <f>(E1034/F1034)*100</f>
        <v>7.8824975299419231</v>
      </c>
    </row>
    <row r="1035" spans="1:7" s="5" customFormat="1" ht="11.25" x14ac:dyDescent="0.2">
      <c r="A1035" s="16" t="s">
        <v>35</v>
      </c>
      <c r="B1035" s="17"/>
      <c r="C1035" s="16" t="s">
        <v>6</v>
      </c>
      <c r="D1035" s="51">
        <v>923</v>
      </c>
      <c r="E1035" s="51">
        <v>6328</v>
      </c>
      <c r="F1035" s="51">
        <v>71305</v>
      </c>
      <c r="G1035" s="14">
        <f>(E1035/F1035)*100</f>
        <v>8.8745529766496034</v>
      </c>
    </row>
    <row r="1036" spans="1:7" s="5" customFormat="1" ht="11.25" x14ac:dyDescent="0.2">
      <c r="A1036" s="20" t="s">
        <v>79</v>
      </c>
      <c r="C1036" s="20" t="s">
        <v>6</v>
      </c>
      <c r="D1036" s="52">
        <v>9</v>
      </c>
      <c r="E1036" s="52">
        <v>22</v>
      </c>
      <c r="F1036" s="52">
        <v>297</v>
      </c>
      <c r="G1036" s="18">
        <f>(E1036/F1036)*100</f>
        <v>7.4074074074074066</v>
      </c>
    </row>
    <row r="1037" spans="1:7" s="5" customFormat="1" ht="11.25" x14ac:dyDescent="0.2">
      <c r="A1037" s="16" t="s">
        <v>34</v>
      </c>
      <c r="B1037" s="17"/>
      <c r="C1037" s="16" t="s">
        <v>6</v>
      </c>
      <c r="D1037" s="51">
        <v>2200</v>
      </c>
      <c r="E1037" s="51">
        <v>16516</v>
      </c>
      <c r="F1037" s="51">
        <v>242341</v>
      </c>
      <c r="G1037" s="14">
        <f>(E1037/F1037)*100</f>
        <v>6.8151901659232239</v>
      </c>
    </row>
    <row r="1038" spans="1:7" s="5" customFormat="1" ht="11.25" x14ac:dyDescent="0.2">
      <c r="A1038" s="20" t="s">
        <v>33</v>
      </c>
      <c r="C1038" s="20" t="s">
        <v>6</v>
      </c>
      <c r="D1038" s="52">
        <v>121</v>
      </c>
      <c r="E1038" s="52">
        <v>531</v>
      </c>
      <c r="F1038" s="52">
        <v>7229</v>
      </c>
      <c r="G1038" s="18">
        <f>(E1038/F1038)*100</f>
        <v>7.3454143034997923</v>
      </c>
    </row>
    <row r="1039" spans="1:7" s="5" customFormat="1" ht="11.25" x14ac:dyDescent="0.2">
      <c r="A1039" s="16" t="s">
        <v>32</v>
      </c>
      <c r="B1039" s="17"/>
      <c r="C1039" s="16" t="s">
        <v>6</v>
      </c>
      <c r="D1039" s="51">
        <v>11</v>
      </c>
      <c r="E1039" s="51">
        <v>26</v>
      </c>
      <c r="F1039" s="51">
        <v>335</v>
      </c>
      <c r="G1039" s="14">
        <f>(E1039/F1039)*100</f>
        <v>7.7611940298507456</v>
      </c>
    </row>
    <row r="1040" spans="1:7" s="5" customFormat="1" ht="11.25" x14ac:dyDescent="0.2">
      <c r="A1040" s="20" t="s">
        <v>31</v>
      </c>
      <c r="C1040" s="20" t="s">
        <v>6</v>
      </c>
      <c r="D1040" s="52">
        <v>91</v>
      </c>
      <c r="E1040" s="52">
        <v>289</v>
      </c>
      <c r="F1040" s="52">
        <v>4157</v>
      </c>
      <c r="G1040" s="18">
        <f>(E1040/F1040)*100</f>
        <v>6.9521289391388024</v>
      </c>
    </row>
    <row r="1041" spans="1:7" s="5" customFormat="1" ht="11.25" x14ac:dyDescent="0.2">
      <c r="A1041" s="16" t="s">
        <v>30</v>
      </c>
      <c r="B1041" s="17"/>
      <c r="C1041" s="16" t="s">
        <v>4</v>
      </c>
      <c r="D1041" s="51">
        <v>3302</v>
      </c>
      <c r="E1041" s="51">
        <v>14571</v>
      </c>
      <c r="F1041" s="51">
        <v>207073</v>
      </c>
      <c r="G1041" s="14">
        <f>(E1041/F1041)*100</f>
        <v>7.0366489112535193</v>
      </c>
    </row>
    <row r="1042" spans="1:7" s="5" customFormat="1" ht="11.25" x14ac:dyDescent="0.2">
      <c r="A1042" s="20" t="s">
        <v>71</v>
      </c>
      <c r="C1042" s="20" t="s">
        <v>6</v>
      </c>
      <c r="D1042" s="52">
        <v>280</v>
      </c>
      <c r="E1042" s="52">
        <v>801</v>
      </c>
      <c r="F1042" s="52">
        <v>7897</v>
      </c>
      <c r="G1042" s="18">
        <f>(E1042/F1042)*100</f>
        <v>10.143092313536787</v>
      </c>
    </row>
    <row r="1043" spans="1:7" s="5" customFormat="1" ht="11.25" x14ac:dyDescent="0.2">
      <c r="A1043" s="16" t="s">
        <v>28</v>
      </c>
      <c r="B1043" s="17"/>
      <c r="C1043" s="16" t="s">
        <v>6</v>
      </c>
      <c r="D1043" s="51">
        <v>189</v>
      </c>
      <c r="E1043" s="51">
        <v>682</v>
      </c>
      <c r="F1043" s="51">
        <v>7508</v>
      </c>
      <c r="G1043" s="14">
        <f>(E1043/F1043)*100</f>
        <v>9.0836441129461907</v>
      </c>
    </row>
    <row r="1044" spans="1:7" s="5" customFormat="1" ht="11.25" x14ac:dyDescent="0.2">
      <c r="A1044" s="20" t="s">
        <v>27</v>
      </c>
      <c r="C1044" s="20" t="s">
        <v>4</v>
      </c>
      <c r="D1044" s="52">
        <v>113</v>
      </c>
      <c r="E1044" s="52">
        <v>149</v>
      </c>
      <c r="F1044" s="52">
        <v>1784</v>
      </c>
      <c r="G1044" s="18">
        <f>(E1044/F1044)*100</f>
        <v>8.3520179372197312</v>
      </c>
    </row>
    <row r="1045" spans="1:7" s="5" customFormat="1" ht="11.25" x14ac:dyDescent="0.2">
      <c r="A1045" s="16" t="s">
        <v>26</v>
      </c>
      <c r="B1045" s="17"/>
      <c r="C1045" s="16" t="s">
        <v>6</v>
      </c>
      <c r="D1045" s="51">
        <v>3072</v>
      </c>
      <c r="E1045" s="51">
        <v>18882</v>
      </c>
      <c r="F1045" s="51">
        <v>234986</v>
      </c>
      <c r="G1045" s="14">
        <f>(E1045/F1045)*100</f>
        <v>8.03537232005311</v>
      </c>
    </row>
    <row r="1046" spans="1:7" s="5" customFormat="1" ht="11.25" x14ac:dyDescent="0.2">
      <c r="A1046" s="20" t="s">
        <v>25</v>
      </c>
      <c r="C1046" s="20" t="s">
        <v>24</v>
      </c>
      <c r="D1046" s="52">
        <v>73</v>
      </c>
      <c r="E1046" s="52">
        <v>494</v>
      </c>
      <c r="F1046" s="52">
        <v>5109</v>
      </c>
      <c r="G1046" s="18">
        <f>(E1046/F1046)*100</f>
        <v>9.669211195928753</v>
      </c>
    </row>
    <row r="1047" spans="1:7" s="5" customFormat="1" ht="11.25" x14ac:dyDescent="0.2">
      <c r="A1047" s="16" t="s">
        <v>23</v>
      </c>
      <c r="B1047" s="17"/>
      <c r="C1047" s="16" t="s">
        <v>6</v>
      </c>
      <c r="D1047" s="51">
        <v>316</v>
      </c>
      <c r="E1047" s="51">
        <v>2003</v>
      </c>
      <c r="F1047" s="51">
        <v>30859</v>
      </c>
      <c r="G1047" s="14">
        <f>(E1047/F1047)*100</f>
        <v>6.4908130529181109</v>
      </c>
    </row>
    <row r="1048" spans="1:7" s="5" customFormat="1" ht="11.25" x14ac:dyDescent="0.2">
      <c r="A1048" s="20" t="s">
        <v>22</v>
      </c>
      <c r="C1048" s="20" t="s">
        <v>6</v>
      </c>
      <c r="D1048" s="52">
        <v>10</v>
      </c>
      <c r="E1048" s="52">
        <v>19</v>
      </c>
      <c r="F1048" s="52">
        <v>298</v>
      </c>
      <c r="G1048" s="18">
        <f>(E1048/F1048)*100</f>
        <v>6.375838926174497</v>
      </c>
    </row>
    <row r="1049" spans="1:7" s="5" customFormat="1" ht="11.25" x14ac:dyDescent="0.2">
      <c r="A1049" s="16" t="s">
        <v>82</v>
      </c>
      <c r="B1049" s="17"/>
      <c r="C1049" s="56" t="s">
        <v>6</v>
      </c>
      <c r="D1049" s="51">
        <v>1</v>
      </c>
      <c r="E1049" s="51">
        <v>1</v>
      </c>
      <c r="F1049" s="51">
        <v>48</v>
      </c>
      <c r="G1049" s="14">
        <f>(E1049/F1049)*100</f>
        <v>2.083333333333333</v>
      </c>
    </row>
    <row r="1050" spans="1:7" s="5" customFormat="1" ht="11.25" x14ac:dyDescent="0.2">
      <c r="A1050" s="20" t="s">
        <v>21</v>
      </c>
      <c r="C1050" s="55" t="s">
        <v>6</v>
      </c>
      <c r="D1050" s="52">
        <v>27</v>
      </c>
      <c r="E1050" s="52">
        <v>44</v>
      </c>
      <c r="F1050" s="52">
        <v>620</v>
      </c>
      <c r="G1050" s="18">
        <f>(E1050/F1050)*100</f>
        <v>7.096774193548387</v>
      </c>
    </row>
    <row r="1051" spans="1:7" s="5" customFormat="1" ht="11.25" x14ac:dyDescent="0.2">
      <c r="A1051" s="16" t="s">
        <v>20</v>
      </c>
      <c r="B1051" s="17"/>
      <c r="C1051" s="16" t="s">
        <v>6</v>
      </c>
      <c r="D1051" s="51">
        <v>435</v>
      </c>
      <c r="E1051" s="51">
        <v>3491</v>
      </c>
      <c r="F1051" s="51">
        <v>41243</v>
      </c>
      <c r="G1051" s="14">
        <f>(E1051/F1051)*100</f>
        <v>8.4644666973789491</v>
      </c>
    </row>
    <row r="1052" spans="1:7" s="5" customFormat="1" ht="11.25" x14ac:dyDescent="0.2">
      <c r="A1052" s="20" t="s">
        <v>19</v>
      </c>
      <c r="C1052" s="20" t="s">
        <v>6</v>
      </c>
      <c r="D1052" s="52">
        <v>654</v>
      </c>
      <c r="E1052" s="52">
        <v>3100</v>
      </c>
      <c r="F1052" s="52">
        <v>50024</v>
      </c>
      <c r="G1052" s="18">
        <f>(E1052/F1052)*100</f>
        <v>6.1970254277946584</v>
      </c>
    </row>
    <row r="1053" spans="1:7" s="5" customFormat="1" ht="11.25" x14ac:dyDescent="0.2">
      <c r="A1053" s="16" t="s">
        <v>18</v>
      </c>
      <c r="B1053" s="17"/>
      <c r="C1053" s="16" t="s">
        <v>6</v>
      </c>
      <c r="D1053" s="51">
        <v>4804</v>
      </c>
      <c r="E1053" s="51">
        <v>24652</v>
      </c>
      <c r="F1053" s="51">
        <v>406250</v>
      </c>
      <c r="G1053" s="14">
        <f>(E1053/F1053)*100</f>
        <v>6.0681846153846157</v>
      </c>
    </row>
    <row r="1054" spans="1:7" s="5" customFormat="1" ht="11.25" x14ac:dyDescent="0.2">
      <c r="A1054" s="20" t="s">
        <v>17</v>
      </c>
      <c r="C1054" s="20" t="s">
        <v>4</v>
      </c>
      <c r="D1054" s="52">
        <v>43</v>
      </c>
      <c r="E1054" s="52">
        <v>76</v>
      </c>
      <c r="F1054" s="52">
        <v>1617</v>
      </c>
      <c r="G1054" s="18">
        <f>(E1054/F1054)*100</f>
        <v>4.700061842918986</v>
      </c>
    </row>
    <row r="1055" spans="1:7" s="5" customFormat="1" ht="11.25" x14ac:dyDescent="0.2">
      <c r="A1055" s="16" t="s">
        <v>15</v>
      </c>
      <c r="B1055" s="17"/>
      <c r="C1055" s="16" t="s">
        <v>6</v>
      </c>
      <c r="D1055" s="51">
        <v>29</v>
      </c>
      <c r="E1055" s="51">
        <v>483</v>
      </c>
      <c r="F1055" s="51">
        <v>7351</v>
      </c>
      <c r="G1055" s="14">
        <f>(E1055/F1055)*100</f>
        <v>6.5705346211399815</v>
      </c>
    </row>
    <row r="1056" spans="1:7" s="5" customFormat="1" ht="11.25" x14ac:dyDescent="0.2">
      <c r="A1056" s="20" t="s">
        <v>14</v>
      </c>
      <c r="C1056" s="20" t="s">
        <v>6</v>
      </c>
      <c r="D1056" s="52">
        <v>167</v>
      </c>
      <c r="E1056" s="52">
        <v>191</v>
      </c>
      <c r="F1056" s="52">
        <v>2280</v>
      </c>
      <c r="G1056" s="18">
        <f>(E1056/F1056)*100</f>
        <v>8.3771929824561404</v>
      </c>
    </row>
    <row r="1057" spans="1:7" s="5" customFormat="1" ht="11.25" x14ac:dyDescent="0.2">
      <c r="A1057" s="16" t="s">
        <v>13</v>
      </c>
      <c r="B1057" s="17"/>
      <c r="C1057" s="16" t="s">
        <v>6</v>
      </c>
      <c r="D1057" s="51">
        <v>1131</v>
      </c>
      <c r="E1057" s="51">
        <v>5221</v>
      </c>
      <c r="F1057" s="51">
        <v>72378</v>
      </c>
      <c r="G1057" s="14">
        <f>(E1057/F1057)*100</f>
        <v>7.2135179198098864</v>
      </c>
    </row>
    <row r="1058" spans="1:7" s="5" customFormat="1" ht="11.25" x14ac:dyDescent="0.2">
      <c r="A1058" s="20" t="s">
        <v>12</v>
      </c>
      <c r="C1058" s="20" t="s">
        <v>6</v>
      </c>
      <c r="D1058" s="52">
        <v>29</v>
      </c>
      <c r="E1058" s="52">
        <v>55</v>
      </c>
      <c r="F1058" s="52">
        <v>498</v>
      </c>
      <c r="G1058" s="18">
        <f>(E1058/F1058)*100</f>
        <v>11.04417670682731</v>
      </c>
    </row>
    <row r="1059" spans="1:7" s="5" customFormat="1" ht="11.25" x14ac:dyDescent="0.2">
      <c r="A1059" s="16" t="s">
        <v>11</v>
      </c>
      <c r="B1059" s="17"/>
      <c r="C1059" s="16" t="s">
        <v>6</v>
      </c>
      <c r="D1059" s="51">
        <v>899</v>
      </c>
      <c r="E1059" s="51">
        <v>8726</v>
      </c>
      <c r="F1059" s="51">
        <v>85105</v>
      </c>
      <c r="G1059" s="14">
        <f>(E1059/F1059)*100</f>
        <v>10.25321661476999</v>
      </c>
    </row>
    <row r="1060" spans="1:7" s="5" customFormat="1" ht="11.25" x14ac:dyDescent="0.2">
      <c r="A1060" s="20" t="s">
        <v>10</v>
      </c>
      <c r="C1060" s="20" t="s">
        <v>6</v>
      </c>
      <c r="D1060" s="52">
        <v>3831</v>
      </c>
      <c r="E1060" s="52">
        <v>10229</v>
      </c>
      <c r="F1060" s="52">
        <v>111702</v>
      </c>
      <c r="G1060" s="18">
        <f>(E1060/F1060)*100</f>
        <v>9.1574009417915523</v>
      </c>
    </row>
    <row r="1061" spans="1:7" s="5" customFormat="1" ht="11.25" x14ac:dyDescent="0.2">
      <c r="A1061" s="16" t="s">
        <v>9</v>
      </c>
      <c r="B1061" s="17"/>
      <c r="C1061" s="16" t="s">
        <v>8</v>
      </c>
      <c r="D1061" s="51">
        <v>458</v>
      </c>
      <c r="E1061" s="51">
        <v>890</v>
      </c>
      <c r="F1061" s="51">
        <v>8068</v>
      </c>
      <c r="G1061" s="14">
        <f>(E1061/F1061)*100</f>
        <v>11.031234506693108</v>
      </c>
    </row>
    <row r="1062" spans="1:7" s="5" customFormat="1" ht="11.25" x14ac:dyDescent="0.2">
      <c r="A1062" s="20" t="s">
        <v>7</v>
      </c>
      <c r="C1062" s="20" t="s">
        <v>6</v>
      </c>
      <c r="D1062" s="52">
        <v>378</v>
      </c>
      <c r="E1062" s="52">
        <v>2331</v>
      </c>
      <c r="F1062" s="52">
        <v>32703</v>
      </c>
      <c r="G1062" s="18">
        <f>(E1062/F1062)*100</f>
        <v>7.1277864416108621</v>
      </c>
    </row>
    <row r="1063" spans="1:7" s="5" customFormat="1" ht="11.25" x14ac:dyDescent="0.2">
      <c r="A1063" s="16" t="s">
        <v>5</v>
      </c>
      <c r="B1063" s="17"/>
      <c r="C1063" s="16" t="s">
        <v>4</v>
      </c>
      <c r="D1063" s="51">
        <v>210</v>
      </c>
      <c r="E1063" s="51">
        <v>857</v>
      </c>
      <c r="F1063" s="51">
        <v>11535</v>
      </c>
      <c r="G1063" s="14">
        <f>(E1063/F1063)*100</f>
        <v>7.4295622019939316</v>
      </c>
    </row>
    <row r="1064" spans="1:7" s="5" customFormat="1" ht="11.25" customHeight="1" thickBot="1" x14ac:dyDescent="0.25">
      <c r="A1064" s="20" t="s">
        <v>76</v>
      </c>
      <c r="C1064" s="20" t="s">
        <v>75</v>
      </c>
      <c r="D1064" s="52">
        <v>9</v>
      </c>
      <c r="E1064" s="52">
        <v>1862</v>
      </c>
      <c r="F1064" s="52">
        <v>56791</v>
      </c>
      <c r="G1064" s="18">
        <f>(E1064/F1064)*100</f>
        <v>3.278688524590164</v>
      </c>
    </row>
    <row r="1065" spans="1:7" ht="11.25" customHeight="1" thickBot="1" x14ac:dyDescent="0.25">
      <c r="A1065" s="50" t="s">
        <v>3</v>
      </c>
      <c r="B1065" s="49" t="s">
        <v>2</v>
      </c>
      <c r="C1065" s="48"/>
      <c r="D1065" s="47">
        <f>SUM(D1015:D1064,D1012)</f>
        <v>111576</v>
      </c>
      <c r="E1065" s="47">
        <f>SUM(E1015:E1064,E1012)</f>
        <v>669324</v>
      </c>
      <c r="F1065" s="47">
        <f>SUM(F1015:F1064,F1012)</f>
        <v>10240612</v>
      </c>
      <c r="G1065" s="46">
        <f>(E1065/F1065)*100</f>
        <v>6.5359765607758593</v>
      </c>
    </row>
    <row r="1066" spans="1:7" s="5" customFormat="1" ht="7.5" customHeight="1" x14ac:dyDescent="0.2">
      <c r="A1066" s="1"/>
      <c r="B1066" s="1"/>
      <c r="C1066" s="1"/>
      <c r="D1066" s="1"/>
      <c r="E1066" s="1"/>
      <c r="F1066" s="1"/>
      <c r="G1066" s="1"/>
    </row>
    <row r="1067" spans="1:7" ht="11.25" customHeight="1" x14ac:dyDescent="0.2">
      <c r="A1067" s="5" t="s">
        <v>1</v>
      </c>
      <c r="B1067" s="4" t="s">
        <v>0</v>
      </c>
      <c r="C1067" s="4"/>
      <c r="D1067" s="3"/>
      <c r="E1067" s="3"/>
      <c r="F1067" s="3"/>
      <c r="G1067" s="2"/>
    </row>
    <row r="1071" spans="1:7" ht="26.25" customHeight="1" x14ac:dyDescent="0.2">
      <c r="A1071" s="45" t="s">
        <v>70</v>
      </c>
      <c r="B1071" s="44" t="s">
        <v>81</v>
      </c>
      <c r="C1071" s="43"/>
      <c r="D1071" s="43"/>
      <c r="E1071" s="43"/>
      <c r="F1071" s="43"/>
      <c r="G1071" s="43"/>
    </row>
    <row r="1072" spans="1:7" ht="7.5" customHeight="1" thickBot="1" x14ac:dyDescent="0.25">
      <c r="A1072" s="42"/>
      <c r="B1072" s="42"/>
      <c r="C1072" s="42"/>
      <c r="D1072" s="41"/>
      <c r="E1072" s="40"/>
      <c r="F1072" s="40"/>
      <c r="G1072" s="39"/>
    </row>
    <row r="1073" spans="1:7" s="38" customFormat="1" ht="26.25" thickBot="1" x14ac:dyDescent="0.25">
      <c r="A1073" s="36" t="s">
        <v>68</v>
      </c>
      <c r="B1073" s="37"/>
      <c r="C1073" s="36" t="s">
        <v>67</v>
      </c>
      <c r="D1073" s="35" t="s">
        <v>66</v>
      </c>
      <c r="E1073" s="35" t="s">
        <v>65</v>
      </c>
      <c r="F1073" s="34" t="s">
        <v>64</v>
      </c>
      <c r="G1073" s="33" t="s">
        <v>63</v>
      </c>
    </row>
    <row r="1074" spans="1:7" s="38" customFormat="1" ht="27.75" thickBot="1" x14ac:dyDescent="0.25">
      <c r="A1074" s="32"/>
      <c r="B1074" s="32"/>
      <c r="C1074" s="32"/>
      <c r="D1074" s="31"/>
      <c r="E1074" s="30" t="s">
        <v>62</v>
      </c>
      <c r="F1074" s="30" t="s">
        <v>61</v>
      </c>
      <c r="G1074" s="29" t="s">
        <v>60</v>
      </c>
    </row>
    <row r="1075" spans="1:7" s="5" customFormat="1" ht="11.25" customHeight="1" x14ac:dyDescent="0.2">
      <c r="A1075" s="28" t="s">
        <v>59</v>
      </c>
      <c r="C1075" s="20" t="s">
        <v>58</v>
      </c>
      <c r="D1075" s="52">
        <v>74866</v>
      </c>
      <c r="E1075" s="52">
        <v>443304</v>
      </c>
      <c r="F1075" s="52">
        <v>7575699</v>
      </c>
      <c r="G1075" s="18">
        <f>(E1075/F1075)*100</f>
        <v>5.8516580450200042</v>
      </c>
    </row>
    <row r="1076" spans="1:7" s="5" customFormat="1" ht="11.25" x14ac:dyDescent="0.2">
      <c r="A1076" s="24" t="s">
        <v>57</v>
      </c>
      <c r="B1076" s="17"/>
      <c r="C1076" s="17"/>
      <c r="D1076" s="23">
        <f>D1126-D1075</f>
        <v>33137</v>
      </c>
      <c r="E1076" s="23">
        <f>E1126-E1075</f>
        <v>155849</v>
      </c>
      <c r="F1076" s="23">
        <f>F1126-F1075</f>
        <v>2173091</v>
      </c>
      <c r="G1076" s="14">
        <f>(E1076/F1076)*100</f>
        <v>7.1717659315693645</v>
      </c>
    </row>
    <row r="1077" spans="1:7" s="5" customFormat="1" ht="7.5" customHeight="1" x14ac:dyDescent="0.2">
      <c r="D1077" s="22"/>
      <c r="E1077" s="22"/>
      <c r="F1077" s="22"/>
      <c r="G1077" s="22"/>
    </row>
    <row r="1078" spans="1:7" s="5" customFormat="1" ht="11.25" x14ac:dyDescent="0.2">
      <c r="A1078" s="16" t="s">
        <v>56</v>
      </c>
      <c r="B1078" s="17"/>
      <c r="C1078" s="16" t="s">
        <v>6</v>
      </c>
      <c r="D1078" s="51">
        <v>307</v>
      </c>
      <c r="E1078" s="51">
        <v>1012</v>
      </c>
      <c r="F1078" s="51">
        <v>14217</v>
      </c>
      <c r="G1078" s="14">
        <f>(E1078/F1078)*100</f>
        <v>7.1182387282830408</v>
      </c>
    </row>
    <row r="1079" spans="1:7" s="5" customFormat="1" ht="11.25" x14ac:dyDescent="0.2">
      <c r="A1079" s="20" t="s">
        <v>55</v>
      </c>
      <c r="C1079" s="20" t="s">
        <v>6</v>
      </c>
      <c r="D1079" s="52">
        <v>289</v>
      </c>
      <c r="E1079" s="52">
        <v>899</v>
      </c>
      <c r="F1079" s="52">
        <v>11630</v>
      </c>
      <c r="G1079" s="18">
        <f>(E1079/F1079)*100</f>
        <v>7.7300085984522786</v>
      </c>
    </row>
    <row r="1080" spans="1:7" s="5" customFormat="1" ht="11.25" x14ac:dyDescent="0.2">
      <c r="A1080" s="16" t="s">
        <v>54</v>
      </c>
      <c r="B1080" s="17"/>
      <c r="C1080" s="16" t="s">
        <v>6</v>
      </c>
      <c r="D1080" s="51">
        <v>1505</v>
      </c>
      <c r="E1080" s="51">
        <v>7556</v>
      </c>
      <c r="F1080" s="51">
        <v>102226</v>
      </c>
      <c r="G1080" s="14">
        <f>(E1080/F1080)*100</f>
        <v>7.391465967562068</v>
      </c>
    </row>
    <row r="1081" spans="1:7" s="5" customFormat="1" ht="11.25" x14ac:dyDescent="0.2">
      <c r="A1081" s="20" t="s">
        <v>53</v>
      </c>
      <c r="C1081" s="20" t="s">
        <v>4</v>
      </c>
      <c r="D1081" s="52">
        <v>196</v>
      </c>
      <c r="E1081" s="52">
        <v>364</v>
      </c>
      <c r="F1081" s="52">
        <v>4488</v>
      </c>
      <c r="G1081" s="18">
        <f>(E1081/F1081)*100</f>
        <v>8.1105169340463448</v>
      </c>
    </row>
    <row r="1082" spans="1:7" s="5" customFormat="1" ht="11.25" x14ac:dyDescent="0.2">
      <c r="A1082" s="16" t="s">
        <v>52</v>
      </c>
      <c r="B1082" s="17"/>
      <c r="C1082" s="16" t="s">
        <v>6</v>
      </c>
      <c r="D1082" s="51">
        <v>836</v>
      </c>
      <c r="E1082" s="51">
        <v>2819</v>
      </c>
      <c r="F1082" s="51">
        <v>43646</v>
      </c>
      <c r="G1082" s="14">
        <f>(E1082/F1082)*100</f>
        <v>6.4587820189708101</v>
      </c>
    </row>
    <row r="1083" spans="1:7" s="5" customFormat="1" ht="11.25" x14ac:dyDescent="0.2">
      <c r="A1083" s="20" t="s">
        <v>51</v>
      </c>
      <c r="C1083" s="20" t="s">
        <v>4</v>
      </c>
      <c r="D1083" s="52">
        <v>1461</v>
      </c>
      <c r="E1083" s="52">
        <v>5104</v>
      </c>
      <c r="F1083" s="52">
        <v>99255</v>
      </c>
      <c r="G1083" s="18">
        <f>(E1083/F1083)*100</f>
        <v>5.1423102110724903</v>
      </c>
    </row>
    <row r="1084" spans="1:7" s="5" customFormat="1" ht="11.25" x14ac:dyDescent="0.2">
      <c r="A1084" s="16" t="s">
        <v>50</v>
      </c>
      <c r="B1084" s="17"/>
      <c r="C1084" s="16" t="s">
        <v>4</v>
      </c>
      <c r="D1084" s="51">
        <v>286</v>
      </c>
      <c r="E1084" s="51">
        <v>847</v>
      </c>
      <c r="F1084" s="51">
        <v>8570</v>
      </c>
      <c r="G1084" s="14">
        <f>(E1084/F1084)*100</f>
        <v>9.8833138856476079</v>
      </c>
    </row>
    <row r="1085" spans="1:7" s="5" customFormat="1" ht="11.25" x14ac:dyDescent="0.2">
      <c r="A1085" s="20" t="s">
        <v>49</v>
      </c>
      <c r="C1085" s="20" t="s">
        <v>6</v>
      </c>
      <c r="D1085" s="52">
        <v>70</v>
      </c>
      <c r="E1085" s="52">
        <v>224</v>
      </c>
      <c r="F1085" s="52">
        <v>2772</v>
      </c>
      <c r="G1085" s="18">
        <f>(E1085/F1085)*100</f>
        <v>8.0808080808080813</v>
      </c>
    </row>
    <row r="1086" spans="1:7" s="5" customFormat="1" ht="11.25" x14ac:dyDescent="0.2">
      <c r="A1086" s="16" t="s">
        <v>48</v>
      </c>
      <c r="B1086" s="17"/>
      <c r="C1086" s="16" t="s">
        <v>6</v>
      </c>
      <c r="D1086" s="51">
        <v>223</v>
      </c>
      <c r="E1086" s="51">
        <v>1334</v>
      </c>
      <c r="F1086" s="51">
        <v>15162</v>
      </c>
      <c r="G1086" s="14">
        <f>(E1086/F1086)*100</f>
        <v>8.79831156839467</v>
      </c>
    </row>
    <row r="1087" spans="1:7" s="5" customFormat="1" ht="11.25" x14ac:dyDescent="0.2">
      <c r="A1087" s="20" t="s">
        <v>47</v>
      </c>
      <c r="C1087" s="20" t="s">
        <v>6</v>
      </c>
      <c r="D1087" s="52">
        <v>57</v>
      </c>
      <c r="E1087" s="52">
        <v>206</v>
      </c>
      <c r="F1087" s="52">
        <v>1842</v>
      </c>
      <c r="G1087" s="18">
        <f>(E1087/F1087)*100</f>
        <v>11.183496199782844</v>
      </c>
    </row>
    <row r="1088" spans="1:7" s="5" customFormat="1" ht="11.25" x14ac:dyDescent="0.2">
      <c r="A1088" s="16" t="s">
        <v>46</v>
      </c>
      <c r="B1088" s="17"/>
      <c r="C1088" s="16" t="s">
        <v>6</v>
      </c>
      <c r="D1088" s="51">
        <v>239</v>
      </c>
      <c r="E1088" s="51">
        <v>1792</v>
      </c>
      <c r="F1088" s="51">
        <v>24538</v>
      </c>
      <c r="G1088" s="14">
        <f>(E1088/F1088)*100</f>
        <v>7.30295867633874</v>
      </c>
    </row>
    <row r="1089" spans="1:7" s="5" customFormat="1" ht="11.25" x14ac:dyDescent="0.2">
      <c r="A1089" s="20" t="s">
        <v>45</v>
      </c>
      <c r="C1089" s="20" t="s">
        <v>4</v>
      </c>
      <c r="D1089" s="52">
        <v>94</v>
      </c>
      <c r="E1089" s="52">
        <v>150</v>
      </c>
      <c r="F1089" s="52">
        <v>2048</v>
      </c>
      <c r="G1089" s="18">
        <f>(E1089/F1089)*100</f>
        <v>7.32421875</v>
      </c>
    </row>
    <row r="1090" spans="1:7" s="5" customFormat="1" ht="11.25" x14ac:dyDescent="0.2">
      <c r="A1090" s="16" t="s">
        <v>44</v>
      </c>
      <c r="B1090" s="17"/>
      <c r="C1090" s="16" t="s">
        <v>4</v>
      </c>
      <c r="D1090" s="51">
        <v>1726</v>
      </c>
      <c r="E1090" s="51">
        <v>5109</v>
      </c>
      <c r="F1090" s="51">
        <v>63031</v>
      </c>
      <c r="G1090" s="14">
        <f>(E1090/F1090)*100</f>
        <v>8.1055353714838727</v>
      </c>
    </row>
    <row r="1091" spans="1:7" s="5" customFormat="1" ht="11.25" x14ac:dyDescent="0.2">
      <c r="A1091" s="20" t="s">
        <v>43</v>
      </c>
      <c r="C1091" s="20" t="s">
        <v>6</v>
      </c>
      <c r="D1091" s="52">
        <v>1073</v>
      </c>
      <c r="E1091" s="52">
        <v>4261</v>
      </c>
      <c r="F1091" s="52">
        <v>51841</v>
      </c>
      <c r="G1091" s="18">
        <f>(E1091/F1091)*100</f>
        <v>8.2193630524102534</v>
      </c>
    </row>
    <row r="1092" spans="1:7" s="5" customFormat="1" ht="11.25" x14ac:dyDescent="0.2">
      <c r="A1092" s="16" t="s">
        <v>42</v>
      </c>
      <c r="B1092" s="17"/>
      <c r="C1092" s="16" t="s">
        <v>6</v>
      </c>
      <c r="D1092" s="51">
        <v>45</v>
      </c>
      <c r="E1092" s="51">
        <v>140</v>
      </c>
      <c r="F1092" s="51">
        <v>2089</v>
      </c>
      <c r="G1092" s="14">
        <f>(E1092/F1092)*100</f>
        <v>6.7017711823839159</v>
      </c>
    </row>
    <row r="1093" spans="1:7" s="5" customFormat="1" ht="11.25" x14ac:dyDescent="0.2">
      <c r="A1093" s="20" t="s">
        <v>41</v>
      </c>
      <c r="C1093" s="20" t="s">
        <v>6</v>
      </c>
      <c r="D1093" s="52">
        <v>4</v>
      </c>
      <c r="E1093" s="52">
        <v>2</v>
      </c>
      <c r="F1093" s="52">
        <v>22</v>
      </c>
      <c r="G1093" s="18">
        <f>(E1093/F1093)*100</f>
        <v>9.0909090909090917</v>
      </c>
    </row>
    <row r="1094" spans="1:7" s="5" customFormat="1" ht="11.25" x14ac:dyDescent="0.2">
      <c r="A1094" s="16" t="s">
        <v>40</v>
      </c>
      <c r="B1094" s="17"/>
      <c r="C1094" s="16" t="s">
        <v>6</v>
      </c>
      <c r="D1094" s="51">
        <v>687</v>
      </c>
      <c r="E1094" s="51">
        <v>2950</v>
      </c>
      <c r="F1094" s="51">
        <v>42043</v>
      </c>
      <c r="G1094" s="14">
        <f>(E1094/F1094)*100</f>
        <v>7.0166258354541782</v>
      </c>
    </row>
    <row r="1095" spans="1:7" s="5" customFormat="1" ht="11.25" x14ac:dyDescent="0.2">
      <c r="A1095" s="20" t="s">
        <v>39</v>
      </c>
      <c r="C1095" s="20" t="s">
        <v>6</v>
      </c>
      <c r="D1095" s="52">
        <v>136</v>
      </c>
      <c r="E1095" s="52">
        <v>1138</v>
      </c>
      <c r="F1095" s="52">
        <v>17434</v>
      </c>
      <c r="G1095" s="18">
        <f>(E1095/F1095)*100</f>
        <v>6.5274750487553064</v>
      </c>
    </row>
    <row r="1096" spans="1:7" s="5" customFormat="1" ht="11.25" x14ac:dyDescent="0.2">
      <c r="A1096" s="16" t="s">
        <v>37</v>
      </c>
      <c r="B1096" s="17"/>
      <c r="C1096" s="16" t="s">
        <v>6</v>
      </c>
      <c r="D1096" s="51">
        <v>6</v>
      </c>
      <c r="E1096" s="51">
        <v>15</v>
      </c>
      <c r="F1096" s="51">
        <v>176</v>
      </c>
      <c r="G1096" s="14">
        <f>(E1096/F1096)*100</f>
        <v>8.5227272727272716</v>
      </c>
    </row>
    <row r="1097" spans="1:7" s="5" customFormat="1" ht="11.25" x14ac:dyDescent="0.2">
      <c r="A1097" s="20" t="s">
        <v>36</v>
      </c>
      <c r="C1097" s="20" t="s">
        <v>6</v>
      </c>
      <c r="D1097" s="52">
        <v>631</v>
      </c>
      <c r="E1097" s="52">
        <v>3045</v>
      </c>
      <c r="F1097" s="52">
        <v>40272</v>
      </c>
      <c r="G1097" s="18">
        <f>(E1097/F1097)*100</f>
        <v>7.5610846245530396</v>
      </c>
    </row>
    <row r="1098" spans="1:7" s="5" customFormat="1" ht="11.25" x14ac:dyDescent="0.2">
      <c r="A1098" s="16" t="s">
        <v>35</v>
      </c>
      <c r="B1098" s="17"/>
      <c r="C1098" s="16" t="s">
        <v>6</v>
      </c>
      <c r="D1098" s="51">
        <v>844</v>
      </c>
      <c r="E1098" s="51">
        <v>8426</v>
      </c>
      <c r="F1098" s="51">
        <v>97691</v>
      </c>
      <c r="G1098" s="14">
        <f>(E1098/F1098)*100</f>
        <v>8.6251548249071046</v>
      </c>
    </row>
    <row r="1099" spans="1:7" s="5" customFormat="1" ht="11.25" x14ac:dyDescent="0.2">
      <c r="A1099" s="20" t="s">
        <v>79</v>
      </c>
      <c r="C1099" s="20" t="s">
        <v>6</v>
      </c>
      <c r="D1099" s="52">
        <v>9</v>
      </c>
      <c r="E1099" s="52">
        <v>23</v>
      </c>
      <c r="F1099" s="52">
        <v>311</v>
      </c>
      <c r="G1099" s="18">
        <f>(E1099/F1099)*100</f>
        <v>7.395498392282958</v>
      </c>
    </row>
    <row r="1100" spans="1:7" s="5" customFormat="1" ht="11.25" x14ac:dyDescent="0.2">
      <c r="A1100" s="16" t="s">
        <v>34</v>
      </c>
      <c r="B1100" s="17"/>
      <c r="C1100" s="16" t="s">
        <v>6</v>
      </c>
      <c r="D1100" s="51">
        <v>2082</v>
      </c>
      <c r="E1100" s="51">
        <v>12546</v>
      </c>
      <c r="F1100" s="51">
        <v>171084</v>
      </c>
      <c r="G1100" s="14">
        <f>(E1100/F1100)*100</f>
        <v>7.3332398120221649</v>
      </c>
    </row>
    <row r="1101" spans="1:7" s="5" customFormat="1" ht="11.25" x14ac:dyDescent="0.2">
      <c r="A1101" s="20" t="s">
        <v>33</v>
      </c>
      <c r="C1101" s="20" t="s">
        <v>6</v>
      </c>
      <c r="D1101" s="52">
        <v>152</v>
      </c>
      <c r="E1101" s="52">
        <v>387</v>
      </c>
      <c r="F1101" s="52">
        <v>6639</v>
      </c>
      <c r="G1101" s="18">
        <f>(E1101/F1101)*100</f>
        <v>5.8291911432444641</v>
      </c>
    </row>
    <row r="1102" spans="1:7" s="5" customFormat="1" ht="11.25" x14ac:dyDescent="0.2">
      <c r="A1102" s="16" t="s">
        <v>32</v>
      </c>
      <c r="B1102" s="17"/>
      <c r="C1102" s="16" t="s">
        <v>6</v>
      </c>
      <c r="D1102" s="51">
        <v>11</v>
      </c>
      <c r="E1102" s="51">
        <v>25</v>
      </c>
      <c r="F1102" s="51">
        <v>338</v>
      </c>
      <c r="G1102" s="14">
        <f>(E1102/F1102)*100</f>
        <v>7.3964497041420119</v>
      </c>
    </row>
    <row r="1103" spans="1:7" s="5" customFormat="1" ht="11.25" x14ac:dyDescent="0.2">
      <c r="A1103" s="20" t="s">
        <v>31</v>
      </c>
      <c r="C1103" s="20" t="s">
        <v>6</v>
      </c>
      <c r="D1103" s="52">
        <v>86</v>
      </c>
      <c r="E1103" s="52">
        <v>284</v>
      </c>
      <c r="F1103" s="52">
        <v>4020</v>
      </c>
      <c r="G1103" s="18">
        <f>(E1103/F1103)*100</f>
        <v>7.0646766169154231</v>
      </c>
    </row>
    <row r="1104" spans="1:7" s="5" customFormat="1" ht="11.25" x14ac:dyDescent="0.2">
      <c r="A1104" s="16" t="s">
        <v>30</v>
      </c>
      <c r="B1104" s="17"/>
      <c r="C1104" s="16" t="s">
        <v>4</v>
      </c>
      <c r="D1104" s="51">
        <v>3162</v>
      </c>
      <c r="E1104" s="51">
        <v>14471</v>
      </c>
      <c r="F1104" s="51">
        <v>205358</v>
      </c>
      <c r="G1104" s="14">
        <f>(E1104/F1104)*100</f>
        <v>7.0467184136970564</v>
      </c>
    </row>
    <row r="1105" spans="1:7" s="5" customFormat="1" ht="11.25" x14ac:dyDescent="0.2">
      <c r="A1105" s="20" t="s">
        <v>71</v>
      </c>
      <c r="C1105" s="20" t="s">
        <v>6</v>
      </c>
      <c r="D1105" s="52">
        <v>280</v>
      </c>
      <c r="E1105" s="52">
        <v>632</v>
      </c>
      <c r="F1105" s="52">
        <v>7370</v>
      </c>
      <c r="G1105" s="18">
        <f>(E1105/F1105)*100</f>
        <v>8.5753052917232022</v>
      </c>
    </row>
    <row r="1106" spans="1:7" s="5" customFormat="1" ht="11.25" x14ac:dyDescent="0.2">
      <c r="A1106" s="16" t="s">
        <v>28</v>
      </c>
      <c r="B1106" s="17"/>
      <c r="C1106" s="16" t="s">
        <v>6</v>
      </c>
      <c r="D1106" s="51">
        <v>187</v>
      </c>
      <c r="E1106" s="51">
        <v>541</v>
      </c>
      <c r="F1106" s="51">
        <v>5903</v>
      </c>
      <c r="G1106" s="14">
        <f>(E1106/F1106)*100</f>
        <v>9.1648314416398442</v>
      </c>
    </row>
    <row r="1107" spans="1:7" s="5" customFormat="1" ht="11.25" x14ac:dyDescent="0.2">
      <c r="A1107" s="20" t="s">
        <v>27</v>
      </c>
      <c r="C1107" s="20" t="s">
        <v>4</v>
      </c>
      <c r="D1107" s="52">
        <v>103</v>
      </c>
      <c r="E1107" s="52">
        <v>141</v>
      </c>
      <c r="F1107" s="52">
        <v>1732</v>
      </c>
      <c r="G1107" s="18">
        <f>(E1107/F1107)*100</f>
        <v>8.1408775981524251</v>
      </c>
    </row>
    <row r="1108" spans="1:7" s="5" customFormat="1" ht="11.25" x14ac:dyDescent="0.2">
      <c r="A1108" s="16" t="s">
        <v>26</v>
      </c>
      <c r="B1108" s="17"/>
      <c r="C1108" s="16" t="s">
        <v>6</v>
      </c>
      <c r="D1108" s="51">
        <v>3041</v>
      </c>
      <c r="E1108" s="51">
        <v>19239</v>
      </c>
      <c r="F1108" s="51">
        <v>281796</v>
      </c>
      <c r="G1108" s="14">
        <f>(E1108/F1108)*100</f>
        <v>6.8272793084358891</v>
      </c>
    </row>
    <row r="1109" spans="1:7" s="5" customFormat="1" ht="11.25" x14ac:dyDescent="0.2">
      <c r="A1109" s="20" t="s">
        <v>25</v>
      </c>
      <c r="C1109" s="20" t="s">
        <v>24</v>
      </c>
      <c r="D1109" s="52">
        <v>84</v>
      </c>
      <c r="E1109" s="52">
        <v>456</v>
      </c>
      <c r="F1109" s="52">
        <v>5365</v>
      </c>
      <c r="G1109" s="18">
        <f>(E1109/F1109)*100</f>
        <v>8.4995340167753959</v>
      </c>
    </row>
    <row r="1110" spans="1:7" s="5" customFormat="1" ht="11.25" x14ac:dyDescent="0.2">
      <c r="A1110" s="16" t="s">
        <v>23</v>
      </c>
      <c r="B1110" s="17"/>
      <c r="C1110" s="16" t="s">
        <v>6</v>
      </c>
      <c r="D1110" s="51">
        <v>311</v>
      </c>
      <c r="E1110" s="51">
        <v>1810</v>
      </c>
      <c r="F1110" s="51">
        <v>27274</v>
      </c>
      <c r="G1110" s="14">
        <f>(E1110/F1110)*100</f>
        <v>6.636356970008066</v>
      </c>
    </row>
    <row r="1111" spans="1:7" s="5" customFormat="1" ht="11.25" x14ac:dyDescent="0.2">
      <c r="A1111" s="20" t="s">
        <v>22</v>
      </c>
      <c r="C1111" s="20" t="s">
        <v>6</v>
      </c>
      <c r="D1111" s="52">
        <v>10</v>
      </c>
      <c r="E1111" s="52">
        <v>19</v>
      </c>
      <c r="F1111" s="52">
        <v>297</v>
      </c>
      <c r="G1111" s="18">
        <f>(E1111/F1111)*100</f>
        <v>6.3973063973063971</v>
      </c>
    </row>
    <row r="1112" spans="1:7" s="5" customFormat="1" ht="11.25" x14ac:dyDescent="0.2">
      <c r="A1112" s="16" t="s">
        <v>20</v>
      </c>
      <c r="B1112" s="17"/>
      <c r="C1112" s="16" t="s">
        <v>6</v>
      </c>
      <c r="D1112" s="51">
        <v>411</v>
      </c>
      <c r="E1112" s="51">
        <v>3371</v>
      </c>
      <c r="F1112" s="51">
        <v>37838</v>
      </c>
      <c r="G1112" s="14">
        <f>(E1112/F1112)*100</f>
        <v>8.9090332470003695</v>
      </c>
    </row>
    <row r="1113" spans="1:7" s="5" customFormat="1" ht="11.25" x14ac:dyDescent="0.2">
      <c r="A1113" s="20" t="s">
        <v>19</v>
      </c>
      <c r="C1113" s="20" t="s">
        <v>6</v>
      </c>
      <c r="D1113" s="52">
        <v>630</v>
      </c>
      <c r="E1113" s="52">
        <v>2964</v>
      </c>
      <c r="F1113" s="52">
        <v>49539</v>
      </c>
      <c r="G1113" s="18">
        <f>(E1113/F1113)*100</f>
        <v>5.9831647792648219</v>
      </c>
    </row>
    <row r="1114" spans="1:7" s="5" customFormat="1" ht="11.25" x14ac:dyDescent="0.2">
      <c r="A1114" s="16" t="s">
        <v>18</v>
      </c>
      <c r="B1114" s="17"/>
      <c r="C1114" s="16" t="s">
        <v>6</v>
      </c>
      <c r="D1114" s="51">
        <v>4779</v>
      </c>
      <c r="E1114" s="51">
        <v>24006</v>
      </c>
      <c r="F1114" s="51">
        <v>393706</v>
      </c>
      <c r="G1114" s="14">
        <f>(E1114/F1114)*100</f>
        <v>6.097443269851107</v>
      </c>
    </row>
    <row r="1115" spans="1:7" s="5" customFormat="1" ht="11.25" x14ac:dyDescent="0.2">
      <c r="A1115" s="20" t="s">
        <v>17</v>
      </c>
      <c r="C1115" s="20" t="s">
        <v>4</v>
      </c>
      <c r="D1115" s="52">
        <v>41</v>
      </c>
      <c r="E1115" s="52">
        <v>86</v>
      </c>
      <c r="F1115" s="52">
        <v>1867</v>
      </c>
      <c r="G1115" s="18">
        <f>(E1115/F1115)*100</f>
        <v>4.6063202999464385</v>
      </c>
    </row>
    <row r="1116" spans="1:7" s="5" customFormat="1" ht="11.25" x14ac:dyDescent="0.2">
      <c r="A1116" s="16" t="s">
        <v>15</v>
      </c>
      <c r="B1116" s="17"/>
      <c r="C1116" s="16" t="s">
        <v>6</v>
      </c>
      <c r="D1116" s="51">
        <v>124</v>
      </c>
      <c r="E1116" s="51">
        <v>398</v>
      </c>
      <c r="F1116" s="51">
        <v>6558</v>
      </c>
      <c r="G1116" s="14">
        <f>(E1116/F1116)*100</f>
        <v>6.0689234522720339</v>
      </c>
    </row>
    <row r="1117" spans="1:7" s="5" customFormat="1" ht="11.25" x14ac:dyDescent="0.2">
      <c r="A1117" s="20" t="s">
        <v>14</v>
      </c>
      <c r="C1117" s="20" t="s">
        <v>6</v>
      </c>
      <c r="D1117" s="52">
        <v>94</v>
      </c>
      <c r="E1117" s="52">
        <v>399</v>
      </c>
      <c r="F1117" s="52">
        <v>4336</v>
      </c>
      <c r="G1117" s="18">
        <f>(E1117/F1117)*100</f>
        <v>9.2020295202952038</v>
      </c>
    </row>
    <row r="1118" spans="1:7" s="5" customFormat="1" ht="11.25" x14ac:dyDescent="0.2">
      <c r="A1118" s="16" t="s">
        <v>13</v>
      </c>
      <c r="B1118" s="17"/>
      <c r="C1118" s="16" t="s">
        <v>6</v>
      </c>
      <c r="D1118" s="51">
        <v>1184</v>
      </c>
      <c r="E1118" s="51">
        <v>5055</v>
      </c>
      <c r="F1118" s="51">
        <v>68791</v>
      </c>
      <c r="G1118" s="14">
        <f>(E1118/F1118)*100</f>
        <v>7.3483449869895772</v>
      </c>
    </row>
    <row r="1119" spans="1:7" s="5" customFormat="1" ht="11.25" x14ac:dyDescent="0.2">
      <c r="A1119" s="20" t="s">
        <v>12</v>
      </c>
      <c r="C1119" s="20" t="s">
        <v>6</v>
      </c>
      <c r="D1119" s="52">
        <v>29</v>
      </c>
      <c r="E1119" s="52">
        <v>48</v>
      </c>
      <c r="F1119" s="52">
        <v>483</v>
      </c>
      <c r="G1119" s="18">
        <f>(E1119/F1119)*100</f>
        <v>9.9378881987577632</v>
      </c>
    </row>
    <row r="1120" spans="1:7" s="5" customFormat="1" ht="11.25" x14ac:dyDescent="0.2">
      <c r="A1120" s="16" t="s">
        <v>11</v>
      </c>
      <c r="B1120" s="17"/>
      <c r="C1120" s="16" t="s">
        <v>6</v>
      </c>
      <c r="D1120" s="51">
        <v>884</v>
      </c>
      <c r="E1120" s="51">
        <v>8409</v>
      </c>
      <c r="F1120" s="51">
        <v>75326</v>
      </c>
      <c r="G1120" s="14">
        <f>(E1120/F1120)*100</f>
        <v>11.163476090592891</v>
      </c>
    </row>
    <row r="1121" spans="1:7" s="5" customFormat="1" ht="11.25" x14ac:dyDescent="0.2">
      <c r="A1121" s="20" t="s">
        <v>10</v>
      </c>
      <c r="C1121" s="20" t="s">
        <v>6</v>
      </c>
      <c r="D1121" s="52">
        <v>3739</v>
      </c>
      <c r="E1121" s="52">
        <v>8347</v>
      </c>
      <c r="F1121" s="52">
        <v>78000</v>
      </c>
      <c r="G1121" s="18">
        <f>(E1121/F1121)*100</f>
        <v>10.701282051282051</v>
      </c>
    </row>
    <row r="1122" spans="1:7" s="5" customFormat="1" ht="11.25" x14ac:dyDescent="0.2">
      <c r="A1122" s="16" t="s">
        <v>9</v>
      </c>
      <c r="B1122" s="17"/>
      <c r="C1122" s="16" t="s">
        <v>8</v>
      </c>
      <c r="D1122" s="51">
        <v>453</v>
      </c>
      <c r="E1122" s="51">
        <v>816</v>
      </c>
      <c r="F1122" s="51">
        <v>7309</v>
      </c>
      <c r="G1122" s="14">
        <f>(E1122/F1122)*100</f>
        <v>11.164317964153783</v>
      </c>
    </row>
    <row r="1123" spans="1:7" s="5" customFormat="1" ht="11.25" x14ac:dyDescent="0.2">
      <c r="A1123" s="20" t="s">
        <v>7</v>
      </c>
      <c r="C1123" s="20" t="s">
        <v>6</v>
      </c>
      <c r="D1123" s="52">
        <v>313</v>
      </c>
      <c r="E1123" s="52">
        <v>1984</v>
      </c>
      <c r="F1123" s="52">
        <v>28247</v>
      </c>
      <c r="G1123" s="18">
        <f>(E1123/F1123)*100</f>
        <v>7.0237547350161078</v>
      </c>
    </row>
    <row r="1124" spans="1:7" s="5" customFormat="1" ht="11.25" x14ac:dyDescent="0.2">
      <c r="A1124" s="16" t="s">
        <v>5</v>
      </c>
      <c r="B1124" s="17"/>
      <c r="C1124" s="16" t="s">
        <v>4</v>
      </c>
      <c r="D1124" s="51">
        <v>214</v>
      </c>
      <c r="E1124" s="51">
        <v>769</v>
      </c>
      <c r="F1124" s="51">
        <v>11079</v>
      </c>
      <c r="G1124" s="14">
        <f>(E1124/F1124)*100</f>
        <v>6.9410596624244061</v>
      </c>
    </row>
    <row r="1125" spans="1:7" s="5" customFormat="1" ht="11.25" customHeight="1" thickBot="1" x14ac:dyDescent="0.25">
      <c r="A1125" s="20" t="s">
        <v>76</v>
      </c>
      <c r="C1125" s="20" t="s">
        <v>75</v>
      </c>
      <c r="D1125" s="52">
        <v>9</v>
      </c>
      <c r="E1125" s="52">
        <v>1230</v>
      </c>
      <c r="F1125" s="52">
        <v>47532</v>
      </c>
      <c r="G1125" s="18">
        <f>(E1125/F1125)*100</f>
        <v>2.5877303711184041</v>
      </c>
    </row>
    <row r="1126" spans="1:7" ht="11.25" customHeight="1" thickBot="1" x14ac:dyDescent="0.25">
      <c r="A1126" s="50" t="s">
        <v>3</v>
      </c>
      <c r="B1126" s="49" t="s">
        <v>2</v>
      </c>
      <c r="C1126" s="48"/>
      <c r="D1126" s="47">
        <f>SUM(D1078:D1125,D1075)</f>
        <v>108003</v>
      </c>
      <c r="E1126" s="47">
        <f>SUM(E1078:E1125,E1075)</f>
        <v>599153</v>
      </c>
      <c r="F1126" s="47">
        <f>SUM(F1078:F1125,F1075)</f>
        <v>9748790</v>
      </c>
      <c r="G1126" s="46">
        <f>(E1126/F1126)*100</f>
        <v>6.1459216990005938</v>
      </c>
    </row>
    <row r="1127" spans="1:7" s="5" customFormat="1" ht="7.5" customHeight="1" x14ac:dyDescent="0.2">
      <c r="A1127" s="1"/>
      <c r="B1127" s="1"/>
      <c r="C1127" s="1"/>
      <c r="D1127" s="1"/>
      <c r="E1127" s="1"/>
      <c r="F1127" s="1"/>
      <c r="G1127" s="1"/>
    </row>
    <row r="1128" spans="1:7" ht="11.25" customHeight="1" x14ac:dyDescent="0.2">
      <c r="A1128" s="5" t="s">
        <v>1</v>
      </c>
      <c r="B1128" s="4" t="s">
        <v>0</v>
      </c>
      <c r="C1128" s="4"/>
      <c r="D1128" s="3"/>
      <c r="E1128" s="3"/>
      <c r="F1128" s="3"/>
      <c r="G1128" s="2"/>
    </row>
    <row r="1132" spans="1:7" ht="26.25" customHeight="1" x14ac:dyDescent="0.2">
      <c r="A1132" s="45" t="s">
        <v>70</v>
      </c>
      <c r="B1132" s="44" t="s">
        <v>80</v>
      </c>
      <c r="C1132" s="43"/>
      <c r="D1132" s="43"/>
      <c r="E1132" s="43"/>
      <c r="F1132" s="43"/>
      <c r="G1132" s="43"/>
    </row>
    <row r="1133" spans="1:7" ht="7.5" customHeight="1" thickBot="1" x14ac:dyDescent="0.25">
      <c r="A1133" s="42"/>
      <c r="B1133" s="42"/>
      <c r="C1133" s="42"/>
      <c r="D1133" s="41"/>
      <c r="E1133" s="40"/>
      <c r="F1133" s="40"/>
      <c r="G1133" s="39"/>
    </row>
    <row r="1134" spans="1:7" s="38" customFormat="1" ht="26.25" thickBot="1" x14ac:dyDescent="0.25">
      <c r="A1134" s="36" t="s">
        <v>68</v>
      </c>
      <c r="B1134" s="37"/>
      <c r="C1134" s="36" t="s">
        <v>67</v>
      </c>
      <c r="D1134" s="35" t="s">
        <v>66</v>
      </c>
      <c r="E1134" s="35" t="s">
        <v>65</v>
      </c>
      <c r="F1134" s="34" t="s">
        <v>64</v>
      </c>
      <c r="G1134" s="33" t="s">
        <v>63</v>
      </c>
    </row>
    <row r="1135" spans="1:7" s="38" customFormat="1" ht="27.75" thickBot="1" x14ac:dyDescent="0.25">
      <c r="A1135" s="32"/>
      <c r="B1135" s="32"/>
      <c r="C1135" s="32"/>
      <c r="D1135" s="31"/>
      <c r="E1135" s="30" t="s">
        <v>62</v>
      </c>
      <c r="F1135" s="30" t="s">
        <v>61</v>
      </c>
      <c r="G1135" s="29" t="s">
        <v>60</v>
      </c>
    </row>
    <row r="1136" spans="1:7" s="5" customFormat="1" ht="11.25" customHeight="1" x14ac:dyDescent="0.2">
      <c r="A1136" s="28" t="s">
        <v>59</v>
      </c>
      <c r="C1136" s="20" t="s">
        <v>58</v>
      </c>
      <c r="D1136" s="52">
        <v>72436</v>
      </c>
      <c r="E1136" s="52">
        <v>424000</v>
      </c>
      <c r="F1136" s="52">
        <v>7295105</v>
      </c>
      <c r="G1136" s="18">
        <f>(E1136/F1136)*100</f>
        <v>5.8121164808457175</v>
      </c>
    </row>
    <row r="1137" spans="1:7" s="5" customFormat="1" ht="11.25" x14ac:dyDescent="0.2">
      <c r="A1137" s="24" t="s">
        <v>57</v>
      </c>
      <c r="B1137" s="17"/>
      <c r="C1137" s="17"/>
      <c r="D1137" s="23">
        <f>D1188-D1136</f>
        <v>32059</v>
      </c>
      <c r="E1137" s="23">
        <f>E1188-E1136</f>
        <v>147175</v>
      </c>
      <c r="F1137" s="23">
        <f>F1188-F1136</f>
        <v>2121671</v>
      </c>
      <c r="G1137" s="14">
        <f>(E1137/F1137)*100</f>
        <v>6.9367493829156359</v>
      </c>
    </row>
    <row r="1138" spans="1:7" s="5" customFormat="1" ht="7.5" customHeight="1" x14ac:dyDescent="0.2">
      <c r="D1138" s="22"/>
      <c r="E1138" s="22"/>
      <c r="F1138" s="22"/>
      <c r="G1138" s="22"/>
    </row>
    <row r="1139" spans="1:7" s="5" customFormat="1" ht="11.25" x14ac:dyDescent="0.2">
      <c r="A1139" s="16" t="s">
        <v>56</v>
      </c>
      <c r="B1139" s="17"/>
      <c r="C1139" s="16" t="s">
        <v>6</v>
      </c>
      <c r="D1139" s="51">
        <v>296</v>
      </c>
      <c r="E1139" s="51">
        <v>999</v>
      </c>
      <c r="F1139" s="51">
        <v>14009</v>
      </c>
      <c r="G1139" s="14">
        <f>(E1139/F1139)*100</f>
        <v>7.1311299878649441</v>
      </c>
    </row>
    <row r="1140" spans="1:7" s="5" customFormat="1" ht="11.25" x14ac:dyDescent="0.2">
      <c r="A1140" s="20" t="s">
        <v>55</v>
      </c>
      <c r="C1140" s="20" t="s">
        <v>6</v>
      </c>
      <c r="D1140" s="52">
        <v>289</v>
      </c>
      <c r="E1140" s="52">
        <v>866</v>
      </c>
      <c r="F1140" s="52">
        <v>11097</v>
      </c>
      <c r="G1140" s="18">
        <f>(E1140/F1140)*100</f>
        <v>7.8039109669279991</v>
      </c>
    </row>
    <row r="1141" spans="1:7" s="5" customFormat="1" ht="11.25" x14ac:dyDescent="0.2">
      <c r="A1141" s="16" t="s">
        <v>54</v>
      </c>
      <c r="B1141" s="17"/>
      <c r="C1141" s="16" t="s">
        <v>6</v>
      </c>
      <c r="D1141" s="51">
        <v>1508</v>
      </c>
      <c r="E1141" s="51">
        <v>7152</v>
      </c>
      <c r="F1141" s="51">
        <v>99367</v>
      </c>
      <c r="G1141" s="14">
        <f>(E1141/F1141)*100</f>
        <v>7.1975605583342555</v>
      </c>
    </row>
    <row r="1142" spans="1:7" s="5" customFormat="1" ht="11.25" x14ac:dyDescent="0.2">
      <c r="A1142" s="20" t="s">
        <v>53</v>
      </c>
      <c r="C1142" s="20" t="s">
        <v>4</v>
      </c>
      <c r="D1142" s="52">
        <v>185</v>
      </c>
      <c r="E1142" s="52">
        <v>353</v>
      </c>
      <c r="F1142" s="52">
        <v>4373</v>
      </c>
      <c r="G1142" s="18">
        <f>(E1142/F1142)*100</f>
        <v>8.0722616053052825</v>
      </c>
    </row>
    <row r="1143" spans="1:7" s="5" customFormat="1" ht="11.25" x14ac:dyDescent="0.2">
      <c r="A1143" s="16" t="s">
        <v>52</v>
      </c>
      <c r="B1143" s="17"/>
      <c r="C1143" s="16" t="s">
        <v>6</v>
      </c>
      <c r="D1143" s="51">
        <v>822</v>
      </c>
      <c r="E1143" s="51">
        <v>2837</v>
      </c>
      <c r="F1143" s="51">
        <v>41064</v>
      </c>
      <c r="G1143" s="14">
        <f>(E1143/F1143)*100</f>
        <v>6.9087278394700951</v>
      </c>
    </row>
    <row r="1144" spans="1:7" s="5" customFormat="1" ht="11.25" x14ac:dyDescent="0.2">
      <c r="A1144" s="20" t="s">
        <v>51</v>
      </c>
      <c r="C1144" s="20" t="s">
        <v>4</v>
      </c>
      <c r="D1144" s="52">
        <v>1371</v>
      </c>
      <c r="E1144" s="52">
        <v>4581</v>
      </c>
      <c r="F1144" s="52">
        <v>91142</v>
      </c>
      <c r="G1144" s="18">
        <f>(E1144/F1144)*100</f>
        <v>5.0262228171424814</v>
      </c>
    </row>
    <row r="1145" spans="1:7" s="5" customFormat="1" ht="11.25" x14ac:dyDescent="0.2">
      <c r="A1145" s="16" t="s">
        <v>50</v>
      </c>
      <c r="B1145" s="17"/>
      <c r="C1145" s="16" t="s">
        <v>4</v>
      </c>
      <c r="D1145" s="51">
        <v>282</v>
      </c>
      <c r="E1145" s="51">
        <v>835</v>
      </c>
      <c r="F1145" s="51">
        <v>8768</v>
      </c>
      <c r="G1145" s="14">
        <f>(E1145/F1145)*100</f>
        <v>9.5232664233576632</v>
      </c>
    </row>
    <row r="1146" spans="1:7" s="5" customFormat="1" ht="11.25" x14ac:dyDescent="0.2">
      <c r="A1146" s="20" t="s">
        <v>49</v>
      </c>
      <c r="C1146" s="20" t="s">
        <v>6</v>
      </c>
      <c r="D1146" s="52">
        <v>74</v>
      </c>
      <c r="E1146" s="52">
        <v>218</v>
      </c>
      <c r="F1146" s="52">
        <v>2658</v>
      </c>
      <c r="G1146" s="18">
        <f>(E1146/F1146)*100</f>
        <v>8.2016553799849508</v>
      </c>
    </row>
    <row r="1147" spans="1:7" s="5" customFormat="1" ht="11.25" x14ac:dyDescent="0.2">
      <c r="A1147" s="16" t="s">
        <v>48</v>
      </c>
      <c r="B1147" s="17"/>
      <c r="C1147" s="16" t="s">
        <v>6</v>
      </c>
      <c r="D1147" s="51">
        <v>199</v>
      </c>
      <c r="E1147" s="51">
        <v>441</v>
      </c>
      <c r="F1147" s="51">
        <v>4994</v>
      </c>
      <c r="G1147" s="14">
        <f>(E1147/F1147)*100</f>
        <v>8.8305967160592704</v>
      </c>
    </row>
    <row r="1148" spans="1:7" s="5" customFormat="1" ht="11.25" x14ac:dyDescent="0.2">
      <c r="A1148" s="20" t="s">
        <v>47</v>
      </c>
      <c r="C1148" s="20" t="s">
        <v>6</v>
      </c>
      <c r="D1148" s="52">
        <v>60</v>
      </c>
      <c r="E1148" s="52">
        <v>131</v>
      </c>
      <c r="F1148" s="52">
        <v>1480</v>
      </c>
      <c r="G1148" s="18">
        <f>(E1148/F1148)*100</f>
        <v>8.8513513513513509</v>
      </c>
    </row>
    <row r="1149" spans="1:7" s="5" customFormat="1" ht="11.25" x14ac:dyDescent="0.2">
      <c r="A1149" s="16" t="s">
        <v>46</v>
      </c>
      <c r="B1149" s="17"/>
      <c r="C1149" s="16" t="s">
        <v>6</v>
      </c>
      <c r="D1149" s="51">
        <v>238</v>
      </c>
      <c r="E1149" s="51">
        <v>1660</v>
      </c>
      <c r="F1149" s="51">
        <v>22708</v>
      </c>
      <c r="G1149" s="14">
        <f>(E1149/F1149)*100</f>
        <v>7.3101990487933772</v>
      </c>
    </row>
    <row r="1150" spans="1:7" s="5" customFormat="1" ht="11.25" x14ac:dyDescent="0.2">
      <c r="A1150" s="20" t="s">
        <v>45</v>
      </c>
      <c r="C1150" s="20" t="s">
        <v>4</v>
      </c>
      <c r="D1150" s="52">
        <v>93</v>
      </c>
      <c r="E1150" s="52">
        <v>144</v>
      </c>
      <c r="F1150" s="52">
        <v>2139</v>
      </c>
      <c r="G1150" s="18">
        <f>(E1150/F1150)*100</f>
        <v>6.7321178120617109</v>
      </c>
    </row>
    <row r="1151" spans="1:7" s="5" customFormat="1" ht="11.25" x14ac:dyDescent="0.2">
      <c r="A1151" s="16" t="s">
        <v>44</v>
      </c>
      <c r="B1151" s="17"/>
      <c r="C1151" s="16" t="s">
        <v>4</v>
      </c>
      <c r="D1151" s="51">
        <v>1651</v>
      </c>
      <c r="E1151" s="51">
        <v>4747</v>
      </c>
      <c r="F1151" s="51">
        <v>59053</v>
      </c>
      <c r="G1151" s="14">
        <f>(E1151/F1151)*100</f>
        <v>8.0385416490271453</v>
      </c>
    </row>
    <row r="1152" spans="1:7" s="5" customFormat="1" ht="11.25" x14ac:dyDescent="0.2">
      <c r="A1152" s="20" t="s">
        <v>43</v>
      </c>
      <c r="C1152" s="20" t="s">
        <v>6</v>
      </c>
      <c r="D1152" s="52">
        <v>1051</v>
      </c>
      <c r="E1152" s="52">
        <v>3907</v>
      </c>
      <c r="F1152" s="52">
        <v>47255</v>
      </c>
      <c r="G1152" s="18">
        <f>(E1152/F1152)*100</f>
        <v>8.2679081578668914</v>
      </c>
    </row>
    <row r="1153" spans="1:7" s="5" customFormat="1" ht="11.25" x14ac:dyDescent="0.2">
      <c r="A1153" s="16" t="s">
        <v>42</v>
      </c>
      <c r="B1153" s="17"/>
      <c r="C1153" s="16" t="s">
        <v>6</v>
      </c>
      <c r="D1153" s="51">
        <v>45</v>
      </c>
      <c r="E1153" s="51">
        <v>140</v>
      </c>
      <c r="F1153" s="51">
        <v>2089</v>
      </c>
      <c r="G1153" s="14">
        <f>(E1153/F1153)*100</f>
        <v>6.7017711823839159</v>
      </c>
    </row>
    <row r="1154" spans="1:7" s="5" customFormat="1" ht="11.25" x14ac:dyDescent="0.2">
      <c r="A1154" s="20" t="s">
        <v>41</v>
      </c>
      <c r="C1154" s="20" t="s">
        <v>6</v>
      </c>
      <c r="D1154" s="52">
        <v>4</v>
      </c>
      <c r="E1154" s="52">
        <v>2</v>
      </c>
      <c r="F1154" s="52">
        <v>20</v>
      </c>
      <c r="G1154" s="18">
        <f>(E1154/F1154)*100</f>
        <v>10</v>
      </c>
    </row>
    <row r="1155" spans="1:7" s="5" customFormat="1" ht="11.25" x14ac:dyDescent="0.2">
      <c r="A1155" s="16" t="s">
        <v>40</v>
      </c>
      <c r="B1155" s="17"/>
      <c r="C1155" s="16" t="s">
        <v>6</v>
      </c>
      <c r="D1155" s="51">
        <v>598</v>
      </c>
      <c r="E1155" s="51">
        <v>2862</v>
      </c>
      <c r="F1155" s="51">
        <v>35060</v>
      </c>
      <c r="G1155" s="14">
        <f>(E1155/F1155)*100</f>
        <v>8.1631488876212206</v>
      </c>
    </row>
    <row r="1156" spans="1:7" s="5" customFormat="1" ht="11.25" x14ac:dyDescent="0.2">
      <c r="A1156" s="20" t="s">
        <v>39</v>
      </c>
      <c r="C1156" s="20" t="s">
        <v>6</v>
      </c>
      <c r="D1156" s="52">
        <v>140</v>
      </c>
      <c r="E1156" s="52">
        <v>926</v>
      </c>
      <c r="F1156" s="52">
        <v>14458</v>
      </c>
      <c r="G1156" s="18">
        <f>(E1156/F1156)*100</f>
        <v>6.4047586111495374</v>
      </c>
    </row>
    <row r="1157" spans="1:7" s="5" customFormat="1" ht="11.25" x14ac:dyDescent="0.2">
      <c r="A1157" s="16" t="s">
        <v>37</v>
      </c>
      <c r="B1157" s="17"/>
      <c r="C1157" s="16" t="s">
        <v>6</v>
      </c>
      <c r="D1157" s="51">
        <v>7</v>
      </c>
      <c r="E1157" s="51">
        <v>14</v>
      </c>
      <c r="F1157" s="51">
        <v>141</v>
      </c>
      <c r="G1157" s="14">
        <f>(E1157/F1157)*100</f>
        <v>9.9290780141843982</v>
      </c>
    </row>
    <row r="1158" spans="1:7" s="5" customFormat="1" ht="11.25" x14ac:dyDescent="0.2">
      <c r="A1158" s="20" t="s">
        <v>36</v>
      </c>
      <c r="C1158" s="20" t="s">
        <v>6</v>
      </c>
      <c r="D1158" s="52">
        <v>597</v>
      </c>
      <c r="E1158" s="52">
        <v>2896</v>
      </c>
      <c r="F1158" s="52">
        <v>38357</v>
      </c>
      <c r="G1158" s="18">
        <f>(E1158/F1158)*100</f>
        <v>7.5501212295017854</v>
      </c>
    </row>
    <row r="1159" spans="1:7" s="5" customFormat="1" ht="11.25" x14ac:dyDescent="0.2">
      <c r="A1159" s="16" t="s">
        <v>35</v>
      </c>
      <c r="B1159" s="17"/>
      <c r="C1159" s="16" t="s">
        <v>6</v>
      </c>
      <c r="D1159" s="51">
        <v>739</v>
      </c>
      <c r="E1159" s="51">
        <v>8361</v>
      </c>
      <c r="F1159" s="51">
        <v>108395</v>
      </c>
      <c r="G1159" s="14">
        <f>(E1159/F1159)*100</f>
        <v>7.7134554176853181</v>
      </c>
    </row>
    <row r="1160" spans="1:7" s="5" customFormat="1" ht="11.25" x14ac:dyDescent="0.2">
      <c r="A1160" s="20" t="s">
        <v>79</v>
      </c>
      <c r="C1160" s="20" t="s">
        <v>6</v>
      </c>
      <c r="D1160" s="52">
        <v>10</v>
      </c>
      <c r="E1160" s="52">
        <v>20</v>
      </c>
      <c r="F1160" s="52">
        <v>291</v>
      </c>
      <c r="G1160" s="18">
        <f>(E1160/F1160)*100</f>
        <v>6.8728522336769764</v>
      </c>
    </row>
    <row r="1161" spans="1:7" s="5" customFormat="1" ht="11.25" x14ac:dyDescent="0.2">
      <c r="A1161" s="16" t="s">
        <v>34</v>
      </c>
      <c r="B1161" s="17"/>
      <c r="C1161" s="16" t="s">
        <v>6</v>
      </c>
      <c r="D1161" s="51">
        <v>2017</v>
      </c>
      <c r="E1161" s="51">
        <v>12049</v>
      </c>
      <c r="F1161" s="51">
        <v>170296</v>
      </c>
      <c r="G1161" s="14">
        <f>(E1161/F1161)*100</f>
        <v>7.075327664771927</v>
      </c>
    </row>
    <row r="1162" spans="1:7" s="5" customFormat="1" ht="11.25" x14ac:dyDescent="0.2">
      <c r="A1162" s="20" t="s">
        <v>33</v>
      </c>
      <c r="C1162" s="20" t="s">
        <v>6</v>
      </c>
      <c r="D1162" s="52">
        <v>103</v>
      </c>
      <c r="E1162" s="52">
        <v>386</v>
      </c>
      <c r="F1162" s="52">
        <v>6691</v>
      </c>
      <c r="G1162" s="18">
        <f>(E1162/F1162)*100</f>
        <v>5.7689433567478705</v>
      </c>
    </row>
    <row r="1163" spans="1:7" s="5" customFormat="1" ht="11.25" x14ac:dyDescent="0.2">
      <c r="A1163" s="16" t="s">
        <v>32</v>
      </c>
      <c r="B1163" s="17"/>
      <c r="C1163" s="16" t="s">
        <v>6</v>
      </c>
      <c r="D1163" s="51">
        <v>11</v>
      </c>
      <c r="E1163" s="51">
        <v>37</v>
      </c>
      <c r="F1163" s="51">
        <v>330</v>
      </c>
      <c r="G1163" s="14">
        <f>(E1163/F1163)*100</f>
        <v>11.212121212121213</v>
      </c>
    </row>
    <row r="1164" spans="1:7" s="5" customFormat="1" ht="11.25" x14ac:dyDescent="0.2">
      <c r="A1164" s="20" t="s">
        <v>31</v>
      </c>
      <c r="C1164" s="20" t="s">
        <v>6</v>
      </c>
      <c r="D1164" s="52">
        <v>80</v>
      </c>
      <c r="E1164" s="52">
        <v>267</v>
      </c>
      <c r="F1164" s="52">
        <v>3744</v>
      </c>
      <c r="G1164" s="18">
        <f>(E1164/F1164)*100</f>
        <v>7.1314102564102564</v>
      </c>
    </row>
    <row r="1165" spans="1:7" s="5" customFormat="1" ht="11.25" x14ac:dyDescent="0.2">
      <c r="A1165" s="16" t="s">
        <v>30</v>
      </c>
      <c r="B1165" s="17"/>
      <c r="C1165" s="16" t="s">
        <v>4</v>
      </c>
      <c r="D1165" s="51">
        <v>3045</v>
      </c>
      <c r="E1165" s="51">
        <v>13062</v>
      </c>
      <c r="F1165" s="51">
        <v>199592</v>
      </c>
      <c r="G1165" s="14">
        <f>(E1165/F1165)*100</f>
        <v>6.5443504749689367</v>
      </c>
    </row>
    <row r="1166" spans="1:7" s="5" customFormat="1" ht="11.25" x14ac:dyDescent="0.2">
      <c r="A1166" s="20" t="s">
        <v>71</v>
      </c>
      <c r="C1166" s="20" t="s">
        <v>6</v>
      </c>
      <c r="D1166" s="52">
        <v>240</v>
      </c>
      <c r="E1166" s="52">
        <v>611</v>
      </c>
      <c r="F1166" s="52">
        <v>6969</v>
      </c>
      <c r="G1166" s="18">
        <f>(E1166/F1166)*100</f>
        <v>8.7673984789783326</v>
      </c>
    </row>
    <row r="1167" spans="1:7" s="5" customFormat="1" ht="11.25" x14ac:dyDescent="0.2">
      <c r="A1167" s="16" t="s">
        <v>28</v>
      </c>
      <c r="B1167" s="17"/>
      <c r="C1167" s="16" t="s">
        <v>6</v>
      </c>
      <c r="D1167" s="51">
        <v>187</v>
      </c>
      <c r="E1167" s="51">
        <v>541</v>
      </c>
      <c r="F1167" s="51">
        <v>5903</v>
      </c>
      <c r="G1167" s="14">
        <f>(E1167/F1167)*100</f>
        <v>9.1648314416398442</v>
      </c>
    </row>
    <row r="1168" spans="1:7" s="5" customFormat="1" ht="11.25" x14ac:dyDescent="0.2">
      <c r="A1168" s="20" t="s">
        <v>27</v>
      </c>
      <c r="C1168" s="20" t="s">
        <v>4</v>
      </c>
      <c r="D1168" s="52">
        <v>103</v>
      </c>
      <c r="E1168" s="52">
        <v>129</v>
      </c>
      <c r="F1168" s="52">
        <v>1553</v>
      </c>
      <c r="G1168" s="18">
        <f>(E1168/F1168)*100</f>
        <v>8.3065035415325177</v>
      </c>
    </row>
    <row r="1169" spans="1:7" s="5" customFormat="1" ht="11.25" x14ac:dyDescent="0.2">
      <c r="A1169" s="16" t="s">
        <v>26</v>
      </c>
      <c r="B1169" s="17"/>
      <c r="C1169" s="16" t="s">
        <v>6</v>
      </c>
      <c r="D1169" s="51">
        <v>2984</v>
      </c>
      <c r="E1169" s="51">
        <v>18375</v>
      </c>
      <c r="F1169" s="51">
        <v>267695</v>
      </c>
      <c r="G1169" s="14">
        <f>(E1169/F1169)*100</f>
        <v>6.8641551018883433</v>
      </c>
    </row>
    <row r="1170" spans="1:7" s="5" customFormat="1" ht="11.25" x14ac:dyDescent="0.2">
      <c r="A1170" s="20" t="s">
        <v>25</v>
      </c>
      <c r="C1170" s="20" t="s">
        <v>24</v>
      </c>
      <c r="D1170" s="52">
        <v>95</v>
      </c>
      <c r="E1170" s="52">
        <v>504</v>
      </c>
      <c r="F1170" s="52">
        <v>5636</v>
      </c>
      <c r="G1170" s="18">
        <f>(E1170/F1170)*100</f>
        <v>8.9425124201561381</v>
      </c>
    </row>
    <row r="1171" spans="1:7" s="5" customFormat="1" ht="11.25" x14ac:dyDescent="0.2">
      <c r="A1171" s="16" t="s">
        <v>23</v>
      </c>
      <c r="B1171" s="17"/>
      <c r="C1171" s="16" t="s">
        <v>6</v>
      </c>
      <c r="D1171" s="51">
        <v>310</v>
      </c>
      <c r="E1171" s="51">
        <v>1645</v>
      </c>
      <c r="F1171" s="51">
        <v>25578</v>
      </c>
      <c r="G1171" s="14">
        <f>(E1171/F1171)*100</f>
        <v>6.4313081554460858</v>
      </c>
    </row>
    <row r="1172" spans="1:7" s="5" customFormat="1" ht="11.25" x14ac:dyDescent="0.2">
      <c r="A1172" s="20" t="s">
        <v>22</v>
      </c>
      <c r="C1172" s="20" t="s">
        <v>6</v>
      </c>
      <c r="D1172" s="52">
        <v>10</v>
      </c>
      <c r="E1172" s="52">
        <v>22</v>
      </c>
      <c r="F1172" s="52">
        <v>319</v>
      </c>
      <c r="G1172" s="18">
        <f>(E1172/F1172)*100</f>
        <v>6.8965517241379306</v>
      </c>
    </row>
    <row r="1173" spans="1:7" s="5" customFormat="1" ht="11.25" x14ac:dyDescent="0.2">
      <c r="A1173" s="16" t="s">
        <v>21</v>
      </c>
      <c r="B1173" s="17"/>
      <c r="C1173" s="16" t="s">
        <v>6</v>
      </c>
      <c r="D1173" s="51">
        <v>146</v>
      </c>
      <c r="E1173" s="51">
        <v>397</v>
      </c>
      <c r="F1173" s="51">
        <v>4072</v>
      </c>
      <c r="G1173" s="14">
        <f>(E1173/F1173)*100</f>
        <v>9.7495088408644399</v>
      </c>
    </row>
    <row r="1174" spans="1:7" s="5" customFormat="1" ht="11.25" x14ac:dyDescent="0.2">
      <c r="A1174" s="20" t="s">
        <v>20</v>
      </c>
      <c r="C1174" s="20" t="s">
        <v>6</v>
      </c>
      <c r="D1174" s="52">
        <v>404</v>
      </c>
      <c r="E1174" s="52">
        <v>4012</v>
      </c>
      <c r="F1174" s="52">
        <v>45700</v>
      </c>
      <c r="G1174" s="18">
        <f>(E1174/F1174)*100</f>
        <v>8.7789934354485766</v>
      </c>
    </row>
    <row r="1175" spans="1:7" s="5" customFormat="1" ht="11.25" x14ac:dyDescent="0.2">
      <c r="A1175" s="16" t="s">
        <v>19</v>
      </c>
      <c r="B1175" s="17"/>
      <c r="C1175" s="16" t="s">
        <v>6</v>
      </c>
      <c r="D1175" s="51">
        <v>651</v>
      </c>
      <c r="E1175" s="51">
        <v>2745</v>
      </c>
      <c r="F1175" s="51">
        <v>46575</v>
      </c>
      <c r="G1175" s="14">
        <f>(E1175/F1175)*100</f>
        <v>5.8937198067632846</v>
      </c>
    </row>
    <row r="1176" spans="1:7" s="5" customFormat="1" ht="11.25" x14ac:dyDescent="0.2">
      <c r="A1176" s="20" t="s">
        <v>18</v>
      </c>
      <c r="C1176" s="20" t="s">
        <v>6</v>
      </c>
      <c r="D1176" s="52">
        <v>4747</v>
      </c>
      <c r="E1176" s="52">
        <v>23112</v>
      </c>
      <c r="F1176" s="52">
        <v>379206</v>
      </c>
      <c r="G1176" s="18">
        <f>(E1176/F1176)*100</f>
        <v>6.0948402715146912</v>
      </c>
    </row>
    <row r="1177" spans="1:7" s="5" customFormat="1" ht="11.25" x14ac:dyDescent="0.2">
      <c r="A1177" s="16" t="s">
        <v>17</v>
      </c>
      <c r="B1177" s="17"/>
      <c r="C1177" s="16" t="s">
        <v>4</v>
      </c>
      <c r="D1177" s="51">
        <v>41</v>
      </c>
      <c r="E1177" s="51">
        <v>85</v>
      </c>
      <c r="F1177" s="51">
        <v>1883</v>
      </c>
      <c r="G1177" s="14">
        <f>(E1177/F1177)*100</f>
        <v>4.5140732873074878</v>
      </c>
    </row>
    <row r="1178" spans="1:7" s="5" customFormat="1" ht="11.25" x14ac:dyDescent="0.2">
      <c r="A1178" s="20" t="s">
        <v>15</v>
      </c>
      <c r="C1178" s="20" t="s">
        <v>6</v>
      </c>
      <c r="D1178" s="52">
        <v>75</v>
      </c>
      <c r="E1178" s="52">
        <v>291</v>
      </c>
      <c r="F1178" s="52">
        <v>6244</v>
      </c>
      <c r="G1178" s="18">
        <f>(E1178/F1178)*100</f>
        <v>4.6604740550928891</v>
      </c>
    </row>
    <row r="1179" spans="1:7" s="5" customFormat="1" ht="11.25" x14ac:dyDescent="0.2">
      <c r="A1179" s="16" t="s">
        <v>14</v>
      </c>
      <c r="B1179" s="17"/>
      <c r="C1179" s="16" t="s">
        <v>6</v>
      </c>
      <c r="D1179" s="51">
        <v>82</v>
      </c>
      <c r="E1179" s="51">
        <v>369</v>
      </c>
      <c r="F1179" s="51">
        <v>3867</v>
      </c>
      <c r="G1179" s="14">
        <f>(E1179/F1179)*100</f>
        <v>9.5422808378588044</v>
      </c>
    </row>
    <row r="1180" spans="1:7" s="5" customFormat="1" ht="11.25" x14ac:dyDescent="0.2">
      <c r="A1180" s="20" t="s">
        <v>13</v>
      </c>
      <c r="C1180" s="20" t="s">
        <v>6</v>
      </c>
      <c r="D1180" s="52">
        <v>1073</v>
      </c>
      <c r="E1180" s="52">
        <v>5088</v>
      </c>
      <c r="F1180" s="52">
        <v>61422</v>
      </c>
      <c r="G1180" s="18">
        <f>(E1180/F1180)*100</f>
        <v>8.2836768584546245</v>
      </c>
    </row>
    <row r="1181" spans="1:7" s="5" customFormat="1" ht="11.25" x14ac:dyDescent="0.2">
      <c r="A1181" s="16" t="s">
        <v>12</v>
      </c>
      <c r="B1181" s="17"/>
      <c r="C1181" s="16" t="s">
        <v>6</v>
      </c>
      <c r="D1181" s="51">
        <v>36</v>
      </c>
      <c r="E1181" s="51">
        <v>20</v>
      </c>
      <c r="F1181" s="51">
        <v>176</v>
      </c>
      <c r="G1181" s="14">
        <f>(E1181/F1181)*100</f>
        <v>11.363636363636363</v>
      </c>
    </row>
    <row r="1182" spans="1:7" s="5" customFormat="1" ht="11.25" x14ac:dyDescent="0.2">
      <c r="A1182" s="20" t="s">
        <v>11</v>
      </c>
      <c r="C1182" s="20" t="s">
        <v>6</v>
      </c>
      <c r="D1182" s="52">
        <v>882</v>
      </c>
      <c r="E1182" s="52">
        <v>5551</v>
      </c>
      <c r="F1182" s="52">
        <v>72518</v>
      </c>
      <c r="G1182" s="18">
        <f>(E1182/F1182)*100</f>
        <v>7.6546512589977658</v>
      </c>
    </row>
    <row r="1183" spans="1:7" s="5" customFormat="1" ht="11.25" x14ac:dyDescent="0.2">
      <c r="A1183" s="16" t="s">
        <v>10</v>
      </c>
      <c r="B1183" s="17"/>
      <c r="C1183" s="16" t="s">
        <v>6</v>
      </c>
      <c r="D1183" s="51">
        <v>3538</v>
      </c>
      <c r="E1183" s="51">
        <v>8827</v>
      </c>
      <c r="F1183" s="51">
        <v>96411</v>
      </c>
      <c r="G1183" s="14">
        <f>(E1183/F1183)*100</f>
        <v>9.1555942786611482</v>
      </c>
    </row>
    <row r="1184" spans="1:7" s="5" customFormat="1" ht="11.25" x14ac:dyDescent="0.2">
      <c r="A1184" s="20" t="s">
        <v>9</v>
      </c>
      <c r="C1184" s="20" t="s">
        <v>8</v>
      </c>
      <c r="D1184" s="52">
        <v>436</v>
      </c>
      <c r="E1184" s="52">
        <v>751</v>
      </c>
      <c r="F1184" s="52">
        <v>6771</v>
      </c>
      <c r="G1184" s="18">
        <f>(E1184/F1184)*100</f>
        <v>11.0914192881406</v>
      </c>
    </row>
    <row r="1185" spans="1:7" s="5" customFormat="1" ht="11.25" x14ac:dyDescent="0.2">
      <c r="A1185" s="16" t="s">
        <v>7</v>
      </c>
      <c r="B1185" s="17"/>
      <c r="C1185" s="16" t="s">
        <v>6</v>
      </c>
      <c r="D1185" s="51">
        <v>278</v>
      </c>
      <c r="E1185" s="51">
        <v>2045</v>
      </c>
      <c r="F1185" s="51">
        <v>28448</v>
      </c>
      <c r="G1185" s="14">
        <f>(E1185/F1185)*100</f>
        <v>7.1885545556805406</v>
      </c>
    </row>
    <row r="1186" spans="1:7" s="5" customFormat="1" ht="11.25" x14ac:dyDescent="0.2">
      <c r="A1186" s="20" t="s">
        <v>5</v>
      </c>
      <c r="C1186" s="20" t="s">
        <v>4</v>
      </c>
      <c r="D1186" s="52">
        <v>214</v>
      </c>
      <c r="E1186" s="52">
        <v>715</v>
      </c>
      <c r="F1186" s="52">
        <v>10780</v>
      </c>
      <c r="G1186" s="18">
        <f>(E1186/F1186)*100</f>
        <v>6.6326530612244898</v>
      </c>
    </row>
    <row r="1187" spans="1:7" s="5" customFormat="1" ht="11.25" customHeight="1" thickBot="1" x14ac:dyDescent="0.25">
      <c r="A1187" s="16" t="s">
        <v>76</v>
      </c>
      <c r="B1187" s="17"/>
      <c r="C1187" s="16" t="s">
        <v>75</v>
      </c>
      <c r="D1187" s="51">
        <v>12</v>
      </c>
      <c r="E1187" s="51">
        <v>1447</v>
      </c>
      <c r="F1187" s="51">
        <v>54374</v>
      </c>
      <c r="G1187" s="14">
        <f>(E1187/F1187)*100</f>
        <v>2.6611983668665169</v>
      </c>
    </row>
    <row r="1188" spans="1:7" ht="11.25" customHeight="1" thickBot="1" x14ac:dyDescent="0.25">
      <c r="A1188" s="50" t="s">
        <v>3</v>
      </c>
      <c r="B1188" s="49" t="s">
        <v>2</v>
      </c>
      <c r="C1188" s="48"/>
      <c r="D1188" s="47">
        <f>SUM(D1139:D1187,D1136)</f>
        <v>104495</v>
      </c>
      <c r="E1188" s="47">
        <f>SUM(E1139:E1187,E1136)</f>
        <v>571175</v>
      </c>
      <c r="F1188" s="47">
        <f>SUM(F1139:F1187,F1136)</f>
        <v>9416776</v>
      </c>
      <c r="G1188" s="46">
        <f>(E1188/F1188)*100</f>
        <v>6.0655047969708527</v>
      </c>
    </row>
    <row r="1189" spans="1:7" s="5" customFormat="1" ht="7.5" customHeight="1" x14ac:dyDescent="0.2">
      <c r="A1189" s="1"/>
      <c r="B1189" s="1"/>
      <c r="C1189" s="1"/>
      <c r="D1189" s="1"/>
      <c r="E1189" s="1"/>
      <c r="F1189" s="1"/>
      <c r="G1189" s="1"/>
    </row>
    <row r="1190" spans="1:7" ht="11.25" customHeight="1" x14ac:dyDescent="0.2">
      <c r="A1190" s="5" t="s">
        <v>1</v>
      </c>
      <c r="B1190" s="4" t="s">
        <v>0</v>
      </c>
      <c r="C1190" s="4"/>
      <c r="D1190" s="3"/>
      <c r="E1190" s="3"/>
      <c r="F1190" s="3"/>
      <c r="G1190" s="2"/>
    </row>
    <row r="1194" spans="1:7" ht="26.25" customHeight="1" x14ac:dyDescent="0.2">
      <c r="A1194" s="45" t="s">
        <v>70</v>
      </c>
      <c r="B1194" s="44" t="s">
        <v>78</v>
      </c>
      <c r="C1194" s="43"/>
      <c r="D1194" s="43"/>
      <c r="E1194" s="43"/>
      <c r="F1194" s="43"/>
      <c r="G1194" s="43"/>
    </row>
    <row r="1195" spans="1:7" ht="7.5" customHeight="1" thickBot="1" x14ac:dyDescent="0.25">
      <c r="A1195" s="42"/>
      <c r="B1195" s="42"/>
      <c r="C1195" s="42"/>
      <c r="D1195" s="41"/>
      <c r="E1195" s="40"/>
      <c r="F1195" s="40"/>
      <c r="G1195" s="39"/>
    </row>
    <row r="1196" spans="1:7" s="38" customFormat="1" ht="26.25" thickBot="1" x14ac:dyDescent="0.25">
      <c r="A1196" s="36" t="s">
        <v>68</v>
      </c>
      <c r="B1196" s="37"/>
      <c r="C1196" s="36" t="s">
        <v>67</v>
      </c>
      <c r="D1196" s="35" t="s">
        <v>66</v>
      </c>
      <c r="E1196" s="35" t="s">
        <v>65</v>
      </c>
      <c r="F1196" s="34" t="s">
        <v>64</v>
      </c>
      <c r="G1196" s="33" t="s">
        <v>63</v>
      </c>
    </row>
    <row r="1197" spans="1:7" s="38" customFormat="1" ht="27.75" thickBot="1" x14ac:dyDescent="0.25">
      <c r="A1197" s="32"/>
      <c r="B1197" s="32"/>
      <c r="C1197" s="32"/>
      <c r="D1197" s="31"/>
      <c r="E1197" s="30" t="s">
        <v>62</v>
      </c>
      <c r="F1197" s="30" t="s">
        <v>61</v>
      </c>
      <c r="G1197" s="29" t="s">
        <v>60</v>
      </c>
    </row>
    <row r="1198" spans="1:7" s="5" customFormat="1" ht="11.25" customHeight="1" x14ac:dyDescent="0.2">
      <c r="A1198" s="28" t="s">
        <v>59</v>
      </c>
      <c r="C1198" s="20" t="s">
        <v>58</v>
      </c>
      <c r="D1198" s="52">
        <v>71518</v>
      </c>
      <c r="E1198" s="52">
        <v>391625</v>
      </c>
      <c r="F1198" s="52">
        <v>7103259</v>
      </c>
      <c r="G1198" s="18">
        <f>(E1198/F1198)*100</f>
        <v>5.5133143814691259</v>
      </c>
    </row>
    <row r="1199" spans="1:7" s="5" customFormat="1" ht="11.25" x14ac:dyDescent="0.2">
      <c r="A1199" s="24" t="s">
        <v>57</v>
      </c>
      <c r="B1199" s="17"/>
      <c r="C1199" s="17"/>
      <c r="D1199" s="23">
        <f>D1250-D1198</f>
        <v>31348</v>
      </c>
      <c r="E1199" s="23">
        <f>E1250-E1198</f>
        <v>159872</v>
      </c>
      <c r="F1199" s="23">
        <f>F1250-F1198</f>
        <v>2241852</v>
      </c>
      <c r="G1199" s="14">
        <f>(E1199/F1199)*100</f>
        <v>7.1312468441270873</v>
      </c>
    </row>
    <row r="1200" spans="1:7" s="5" customFormat="1" ht="7.5" customHeight="1" x14ac:dyDescent="0.2">
      <c r="D1200" s="22"/>
      <c r="E1200" s="22"/>
      <c r="F1200" s="22"/>
      <c r="G1200" s="22"/>
    </row>
    <row r="1201" spans="1:7" s="5" customFormat="1" ht="11.25" x14ac:dyDescent="0.2">
      <c r="A1201" s="16" t="s">
        <v>56</v>
      </c>
      <c r="B1201" s="17"/>
      <c r="C1201" s="16" t="s">
        <v>6</v>
      </c>
      <c r="D1201" s="51">
        <v>289</v>
      </c>
      <c r="E1201" s="51">
        <v>1214</v>
      </c>
      <c r="F1201" s="51">
        <v>16869</v>
      </c>
      <c r="G1201" s="14">
        <f>(E1201/F1201)*100</f>
        <v>7.196632876874741</v>
      </c>
    </row>
    <row r="1202" spans="1:7" s="5" customFormat="1" ht="11.25" x14ac:dyDescent="0.2">
      <c r="A1202" s="20" t="s">
        <v>55</v>
      </c>
      <c r="C1202" s="20" t="s">
        <v>6</v>
      </c>
      <c r="D1202" s="52">
        <v>292</v>
      </c>
      <c r="E1202" s="52">
        <v>862</v>
      </c>
      <c r="F1202" s="52">
        <v>10853</v>
      </c>
      <c r="G1202" s="18">
        <f>(E1202/F1202)*100</f>
        <v>7.9425043766700458</v>
      </c>
    </row>
    <row r="1203" spans="1:7" s="5" customFormat="1" ht="11.25" x14ac:dyDescent="0.2">
      <c r="A1203" s="16" t="s">
        <v>54</v>
      </c>
      <c r="B1203" s="17"/>
      <c r="C1203" s="16" t="s">
        <v>6</v>
      </c>
      <c r="D1203" s="51">
        <v>1480</v>
      </c>
      <c r="E1203" s="51">
        <v>6687</v>
      </c>
      <c r="F1203" s="51">
        <v>95386</v>
      </c>
      <c r="G1203" s="14">
        <f>(E1203/F1203)*100</f>
        <v>7.0104627513471574</v>
      </c>
    </row>
    <row r="1204" spans="1:7" s="5" customFormat="1" ht="11.25" x14ac:dyDescent="0.2">
      <c r="A1204" s="20" t="s">
        <v>53</v>
      </c>
      <c r="C1204" s="20" t="s">
        <v>4</v>
      </c>
      <c r="D1204" s="52">
        <v>164</v>
      </c>
      <c r="E1204" s="52">
        <v>344</v>
      </c>
      <c r="F1204" s="52">
        <v>4203</v>
      </c>
      <c r="G1204" s="18">
        <f>(E1204/F1204)*100</f>
        <v>8.1846300261717833</v>
      </c>
    </row>
    <row r="1205" spans="1:7" s="5" customFormat="1" ht="11.25" x14ac:dyDescent="0.2">
      <c r="A1205" s="16" t="s">
        <v>52</v>
      </c>
      <c r="B1205" s="17"/>
      <c r="C1205" s="16" t="s">
        <v>6</v>
      </c>
      <c r="D1205" s="51">
        <v>681</v>
      </c>
      <c r="E1205" s="51">
        <v>2709</v>
      </c>
      <c r="F1205" s="51">
        <v>38863</v>
      </c>
      <c r="G1205" s="14">
        <f>(E1205/F1205)*100</f>
        <v>6.9706404549314263</v>
      </c>
    </row>
    <row r="1206" spans="1:7" s="5" customFormat="1" ht="11.25" x14ac:dyDescent="0.2">
      <c r="A1206" s="20" t="s">
        <v>51</v>
      </c>
      <c r="C1206" s="20" t="s">
        <v>4</v>
      </c>
      <c r="D1206" s="52">
        <v>1336</v>
      </c>
      <c r="E1206" s="52">
        <v>4522</v>
      </c>
      <c r="F1206" s="52">
        <v>91048</v>
      </c>
      <c r="G1206" s="18">
        <f>(E1206/F1206)*100</f>
        <v>4.96661101836394</v>
      </c>
    </row>
    <row r="1207" spans="1:7" s="5" customFormat="1" ht="11.25" x14ac:dyDescent="0.2">
      <c r="A1207" s="16" t="s">
        <v>50</v>
      </c>
      <c r="B1207" s="17"/>
      <c r="C1207" s="16" t="s">
        <v>4</v>
      </c>
      <c r="D1207" s="51">
        <v>281</v>
      </c>
      <c r="E1207" s="51">
        <v>795</v>
      </c>
      <c r="F1207" s="51">
        <v>8779</v>
      </c>
      <c r="G1207" s="14">
        <f>(E1207/F1207)*100</f>
        <v>9.0557011049094438</v>
      </c>
    </row>
    <row r="1208" spans="1:7" s="5" customFormat="1" ht="11.25" x14ac:dyDescent="0.2">
      <c r="A1208" s="20" t="s">
        <v>49</v>
      </c>
      <c r="C1208" s="20" t="s">
        <v>6</v>
      </c>
      <c r="D1208" s="52">
        <v>72</v>
      </c>
      <c r="E1208" s="52">
        <v>209</v>
      </c>
      <c r="F1208" s="52">
        <v>2503</v>
      </c>
      <c r="G1208" s="18">
        <f>(E1208/F1208)*100</f>
        <v>8.3499800239712343</v>
      </c>
    </row>
    <row r="1209" spans="1:7" s="5" customFormat="1" ht="11.25" x14ac:dyDescent="0.2">
      <c r="A1209" s="16" t="s">
        <v>48</v>
      </c>
      <c r="B1209" s="17"/>
      <c r="C1209" s="16" t="s">
        <v>6</v>
      </c>
      <c r="D1209" s="51">
        <v>199</v>
      </c>
      <c r="E1209" s="51">
        <v>441</v>
      </c>
      <c r="F1209" s="51">
        <v>4993</v>
      </c>
      <c r="G1209" s="14">
        <f>(E1209/F1209)*100</f>
        <v>8.8323653114360106</v>
      </c>
    </row>
    <row r="1210" spans="1:7" s="5" customFormat="1" ht="11.25" x14ac:dyDescent="0.2">
      <c r="A1210" s="20" t="s">
        <v>47</v>
      </c>
      <c r="C1210" s="20" t="s">
        <v>6</v>
      </c>
      <c r="D1210" s="52">
        <v>56</v>
      </c>
      <c r="E1210" s="52">
        <v>133</v>
      </c>
      <c r="F1210" s="52">
        <v>1490</v>
      </c>
      <c r="G1210" s="18">
        <f>(E1210/F1210)*100</f>
        <v>8.9261744966442951</v>
      </c>
    </row>
    <row r="1211" spans="1:7" s="5" customFormat="1" ht="11.25" x14ac:dyDescent="0.2">
      <c r="A1211" s="16" t="s">
        <v>46</v>
      </c>
      <c r="B1211" s="17"/>
      <c r="C1211" s="16" t="s">
        <v>6</v>
      </c>
      <c r="D1211" s="51">
        <v>239</v>
      </c>
      <c r="E1211" s="51">
        <v>1680</v>
      </c>
      <c r="F1211" s="51">
        <v>23158</v>
      </c>
      <c r="G1211" s="14">
        <f>(E1211/F1211)*100</f>
        <v>7.2545124794887297</v>
      </c>
    </row>
    <row r="1212" spans="1:7" s="5" customFormat="1" ht="11.25" x14ac:dyDescent="0.2">
      <c r="A1212" s="20" t="s">
        <v>45</v>
      </c>
      <c r="C1212" s="20" t="s">
        <v>4</v>
      </c>
      <c r="D1212" s="52">
        <v>89</v>
      </c>
      <c r="E1212" s="52">
        <v>152</v>
      </c>
      <c r="F1212" s="52">
        <v>2159</v>
      </c>
      <c r="G1212" s="18">
        <f>(E1212/F1212)*100</f>
        <v>7.0402964335340439</v>
      </c>
    </row>
    <row r="1213" spans="1:7" s="5" customFormat="1" ht="11.25" x14ac:dyDescent="0.2">
      <c r="A1213" s="16" t="s">
        <v>44</v>
      </c>
      <c r="B1213" s="17"/>
      <c r="C1213" s="16" t="s">
        <v>4</v>
      </c>
      <c r="D1213" s="51">
        <v>1400</v>
      </c>
      <c r="E1213" s="51">
        <v>4757</v>
      </c>
      <c r="F1213" s="51">
        <v>58300</v>
      </c>
      <c r="G1213" s="14">
        <f>(E1213/F1213)*100</f>
        <v>8.1595197255574607</v>
      </c>
    </row>
    <row r="1214" spans="1:7" s="5" customFormat="1" ht="11.25" x14ac:dyDescent="0.2">
      <c r="A1214" s="20" t="s">
        <v>43</v>
      </c>
      <c r="C1214" s="20" t="s">
        <v>6</v>
      </c>
      <c r="D1214" s="52">
        <v>1037</v>
      </c>
      <c r="E1214" s="52">
        <v>3826</v>
      </c>
      <c r="F1214" s="52">
        <v>46585</v>
      </c>
      <c r="G1214" s="18">
        <f>(E1214/F1214)*100</f>
        <v>8.2129440807126759</v>
      </c>
    </row>
    <row r="1215" spans="1:7" s="5" customFormat="1" ht="11.25" x14ac:dyDescent="0.2">
      <c r="A1215" s="16" t="s">
        <v>42</v>
      </c>
      <c r="B1215" s="17"/>
      <c r="C1215" s="16" t="s">
        <v>6</v>
      </c>
      <c r="D1215" s="51">
        <v>48</v>
      </c>
      <c r="E1215" s="51">
        <v>92</v>
      </c>
      <c r="F1215" s="51">
        <v>3801</v>
      </c>
      <c r="G1215" s="14">
        <f>(E1215/F1215)*100</f>
        <v>2.4204156800841883</v>
      </c>
    </row>
    <row r="1216" spans="1:7" s="5" customFormat="1" ht="11.25" x14ac:dyDescent="0.2">
      <c r="A1216" s="20" t="s">
        <v>41</v>
      </c>
      <c r="C1216" s="20" t="s">
        <v>6</v>
      </c>
      <c r="D1216" s="52">
        <v>5</v>
      </c>
      <c r="E1216" s="52">
        <v>3</v>
      </c>
      <c r="F1216" s="52">
        <v>33</v>
      </c>
      <c r="G1216" s="18">
        <f>(E1216/F1216)*100</f>
        <v>9.0909090909090917</v>
      </c>
    </row>
    <row r="1217" spans="1:7" s="5" customFormat="1" ht="11.25" x14ac:dyDescent="0.2">
      <c r="A1217" s="16" t="s">
        <v>40</v>
      </c>
      <c r="B1217" s="17"/>
      <c r="C1217" s="16" t="s">
        <v>6</v>
      </c>
      <c r="D1217" s="51">
        <v>516</v>
      </c>
      <c r="E1217" s="51">
        <v>2306</v>
      </c>
      <c r="F1217" s="51">
        <v>26330</v>
      </c>
      <c r="G1217" s="14">
        <f>(E1217/F1217)*100</f>
        <v>8.7580706418533989</v>
      </c>
    </row>
    <row r="1218" spans="1:7" s="5" customFormat="1" ht="11.25" x14ac:dyDescent="0.2">
      <c r="A1218" s="20" t="s">
        <v>39</v>
      </c>
      <c r="C1218" s="20" t="s">
        <v>6</v>
      </c>
      <c r="D1218" s="52">
        <v>133</v>
      </c>
      <c r="E1218" s="52">
        <v>788</v>
      </c>
      <c r="F1218" s="52">
        <v>12404</v>
      </c>
      <c r="G1218" s="18">
        <f>(E1218/F1218)*100</f>
        <v>6.3527894227668495</v>
      </c>
    </row>
    <row r="1219" spans="1:7" s="5" customFormat="1" ht="11.25" x14ac:dyDescent="0.2">
      <c r="A1219" s="16" t="s">
        <v>38</v>
      </c>
      <c r="B1219" s="17"/>
      <c r="C1219" s="16" t="s">
        <v>6</v>
      </c>
      <c r="D1219" s="51">
        <v>351</v>
      </c>
      <c r="E1219" s="51">
        <v>1209</v>
      </c>
      <c r="F1219" s="51">
        <v>13940</v>
      </c>
      <c r="G1219" s="14">
        <f>(E1219/F1219)*100</f>
        <v>8.6728837876614069</v>
      </c>
    </row>
    <row r="1220" spans="1:7" s="5" customFormat="1" ht="11.25" x14ac:dyDescent="0.2">
      <c r="A1220" s="20" t="s">
        <v>37</v>
      </c>
      <c r="C1220" s="20" t="s">
        <v>6</v>
      </c>
      <c r="D1220" s="52">
        <v>13</v>
      </c>
      <c r="E1220" s="52">
        <v>17</v>
      </c>
      <c r="F1220" s="52">
        <v>178</v>
      </c>
      <c r="G1220" s="18">
        <f>(E1220/F1220)*100</f>
        <v>9.5505617977528079</v>
      </c>
    </row>
    <row r="1221" spans="1:7" s="5" customFormat="1" ht="11.25" x14ac:dyDescent="0.2">
      <c r="A1221" s="16" t="s">
        <v>36</v>
      </c>
      <c r="B1221" s="17"/>
      <c r="C1221" s="16" t="s">
        <v>6</v>
      </c>
      <c r="D1221" s="51">
        <v>567</v>
      </c>
      <c r="E1221" s="51">
        <v>2816</v>
      </c>
      <c r="F1221" s="51">
        <v>36990</v>
      </c>
      <c r="G1221" s="14">
        <f>(E1221/F1221)*100</f>
        <v>7.6128683427953492</v>
      </c>
    </row>
    <row r="1222" spans="1:7" s="5" customFormat="1" ht="11.25" x14ac:dyDescent="0.2">
      <c r="A1222" s="20" t="s">
        <v>35</v>
      </c>
      <c r="C1222" s="20" t="s">
        <v>6</v>
      </c>
      <c r="D1222" s="52">
        <v>504</v>
      </c>
      <c r="E1222" s="52">
        <v>11953</v>
      </c>
      <c r="F1222" s="52">
        <v>107287</v>
      </c>
      <c r="G1222" s="18">
        <f>(E1222/F1222)*100</f>
        <v>11.141144779889455</v>
      </c>
    </row>
    <row r="1223" spans="1:7" s="5" customFormat="1" ht="11.25" x14ac:dyDescent="0.2">
      <c r="A1223" s="16" t="s">
        <v>34</v>
      </c>
      <c r="B1223" s="17"/>
      <c r="C1223" s="16" t="s">
        <v>6</v>
      </c>
      <c r="D1223" s="51">
        <v>1961</v>
      </c>
      <c r="E1223" s="51">
        <v>11651</v>
      </c>
      <c r="F1223" s="51">
        <v>163958</v>
      </c>
      <c r="G1223" s="14">
        <f>(E1223/F1223)*100</f>
        <v>7.1060881445248176</v>
      </c>
    </row>
    <row r="1224" spans="1:7" s="5" customFormat="1" ht="11.25" x14ac:dyDescent="0.2">
      <c r="A1224" s="20" t="s">
        <v>33</v>
      </c>
      <c r="C1224" s="20" t="s">
        <v>6</v>
      </c>
      <c r="D1224" s="52">
        <v>153</v>
      </c>
      <c r="E1224" s="52">
        <v>494</v>
      </c>
      <c r="F1224" s="52">
        <v>7045</v>
      </c>
      <c r="G1224" s="18">
        <f>(E1224/F1224)*100</f>
        <v>7.0120652945351321</v>
      </c>
    </row>
    <row r="1225" spans="1:7" s="5" customFormat="1" ht="11.25" x14ac:dyDescent="0.2">
      <c r="A1225" s="16" t="s">
        <v>32</v>
      </c>
      <c r="B1225" s="17"/>
      <c r="C1225" s="16" t="s">
        <v>6</v>
      </c>
      <c r="D1225" s="51">
        <v>10</v>
      </c>
      <c r="E1225" s="51">
        <v>24</v>
      </c>
      <c r="F1225" s="51">
        <v>326</v>
      </c>
      <c r="G1225" s="14">
        <f>(E1225/F1225)*100</f>
        <v>7.3619631901840492</v>
      </c>
    </row>
    <row r="1226" spans="1:7" s="5" customFormat="1" ht="11.25" x14ac:dyDescent="0.2">
      <c r="A1226" s="20" t="s">
        <v>31</v>
      </c>
      <c r="C1226" s="20" t="s">
        <v>6</v>
      </c>
      <c r="D1226" s="52">
        <v>83</v>
      </c>
      <c r="E1226" s="52">
        <v>271</v>
      </c>
      <c r="F1226" s="52">
        <v>3772</v>
      </c>
      <c r="G1226" s="18">
        <f>(E1226/F1226)*100</f>
        <v>7.184517497348887</v>
      </c>
    </row>
    <row r="1227" spans="1:7" s="5" customFormat="1" ht="11.25" x14ac:dyDescent="0.2">
      <c r="A1227" s="16" t="s">
        <v>30</v>
      </c>
      <c r="B1227" s="17"/>
      <c r="C1227" s="16" t="s">
        <v>4</v>
      </c>
      <c r="D1227" s="51">
        <v>2965</v>
      </c>
      <c r="E1227" s="51">
        <v>12079</v>
      </c>
      <c r="F1227" s="51">
        <v>191018</v>
      </c>
      <c r="G1227" s="14">
        <f>(E1227/F1227)*100</f>
        <v>6.3234878388424134</v>
      </c>
    </row>
    <row r="1228" spans="1:7" s="5" customFormat="1" ht="11.25" x14ac:dyDescent="0.2">
      <c r="A1228" s="20" t="s">
        <v>71</v>
      </c>
      <c r="C1228" s="20" t="s">
        <v>6</v>
      </c>
      <c r="D1228" s="52">
        <v>240</v>
      </c>
      <c r="E1228" s="52">
        <v>527</v>
      </c>
      <c r="F1228" s="52">
        <v>5928</v>
      </c>
      <c r="G1228" s="18">
        <f>(E1228/F1228)*100</f>
        <v>8.8900134952766532</v>
      </c>
    </row>
    <row r="1229" spans="1:7" s="5" customFormat="1" ht="11.25" x14ac:dyDescent="0.2">
      <c r="A1229" s="16" t="s">
        <v>28</v>
      </c>
      <c r="B1229" s="17"/>
      <c r="C1229" s="16" t="s">
        <v>6</v>
      </c>
      <c r="D1229" s="51">
        <v>193</v>
      </c>
      <c r="E1229" s="51">
        <v>519</v>
      </c>
      <c r="F1229" s="51">
        <v>5755</v>
      </c>
      <c r="G1229" s="14">
        <f>(E1229/F1229)*100</f>
        <v>9.018245004344049</v>
      </c>
    </row>
    <row r="1230" spans="1:7" s="5" customFormat="1" ht="11.25" x14ac:dyDescent="0.2">
      <c r="A1230" s="20" t="s">
        <v>27</v>
      </c>
      <c r="C1230" s="20" t="s">
        <v>4</v>
      </c>
      <c r="D1230" s="52">
        <v>154</v>
      </c>
      <c r="E1230" s="52">
        <v>381</v>
      </c>
      <c r="F1230" s="52">
        <v>5702</v>
      </c>
      <c r="G1230" s="18">
        <f>(E1230/F1230)*100</f>
        <v>6.6818660119256394</v>
      </c>
    </row>
    <row r="1231" spans="1:7" s="5" customFormat="1" ht="11.25" x14ac:dyDescent="0.2">
      <c r="A1231" s="16" t="s">
        <v>26</v>
      </c>
      <c r="B1231" s="17"/>
      <c r="C1231" s="16" t="s">
        <v>6</v>
      </c>
      <c r="D1231" s="51">
        <v>2979</v>
      </c>
      <c r="E1231" s="51">
        <v>18073</v>
      </c>
      <c r="F1231" s="51">
        <v>266936</v>
      </c>
      <c r="G1231" s="14">
        <f>(E1231/F1231)*100</f>
        <v>6.770536757874547</v>
      </c>
    </row>
    <row r="1232" spans="1:7" s="5" customFormat="1" ht="11.25" x14ac:dyDescent="0.2">
      <c r="A1232" s="20" t="s">
        <v>25</v>
      </c>
      <c r="C1232" s="20" t="s">
        <v>24</v>
      </c>
      <c r="D1232" s="52">
        <v>92</v>
      </c>
      <c r="E1232" s="52">
        <v>444</v>
      </c>
      <c r="F1232" s="52">
        <v>5575</v>
      </c>
      <c r="G1232" s="18">
        <f>(E1232/F1232)*100</f>
        <v>7.9641255605381174</v>
      </c>
    </row>
    <row r="1233" spans="1:7" s="5" customFormat="1" ht="11.25" x14ac:dyDescent="0.2">
      <c r="A1233" s="16" t="s">
        <v>23</v>
      </c>
      <c r="B1233" s="17"/>
      <c r="C1233" s="16" t="s">
        <v>6</v>
      </c>
      <c r="D1233" s="51">
        <v>307</v>
      </c>
      <c r="E1233" s="51">
        <v>1495</v>
      </c>
      <c r="F1233" s="51">
        <v>21596</v>
      </c>
      <c r="G1233" s="14">
        <f>(E1233/F1233)*100</f>
        <v>6.9225782552324509</v>
      </c>
    </row>
    <row r="1234" spans="1:7" s="5" customFormat="1" ht="11.25" x14ac:dyDescent="0.2">
      <c r="A1234" s="20" t="s">
        <v>22</v>
      </c>
      <c r="C1234" s="20" t="s">
        <v>6</v>
      </c>
      <c r="D1234" s="52">
        <v>10</v>
      </c>
      <c r="E1234" s="52">
        <v>21</v>
      </c>
      <c r="F1234" s="52">
        <v>317</v>
      </c>
      <c r="G1234" s="18">
        <f>(E1234/F1234)*100</f>
        <v>6.624605678233439</v>
      </c>
    </row>
    <row r="1235" spans="1:7" s="5" customFormat="1" ht="11.25" x14ac:dyDescent="0.2">
      <c r="A1235" s="16" t="s">
        <v>21</v>
      </c>
      <c r="B1235" s="17"/>
      <c r="C1235" s="16" t="s">
        <v>6</v>
      </c>
      <c r="D1235" s="51">
        <v>126</v>
      </c>
      <c r="E1235" s="51">
        <v>220</v>
      </c>
      <c r="F1235" s="51">
        <v>2780</v>
      </c>
      <c r="G1235" s="14">
        <f>(E1235/F1235)*100</f>
        <v>7.9136690647482011</v>
      </c>
    </row>
    <row r="1236" spans="1:7" s="5" customFormat="1" ht="11.25" x14ac:dyDescent="0.2">
      <c r="A1236" s="20" t="s">
        <v>20</v>
      </c>
      <c r="C1236" s="20" t="s">
        <v>6</v>
      </c>
      <c r="D1236" s="52">
        <v>405</v>
      </c>
      <c r="E1236" s="52">
        <v>2935</v>
      </c>
      <c r="F1236" s="52">
        <v>34163</v>
      </c>
      <c r="G1236" s="18">
        <f>(E1236/F1236)*100</f>
        <v>8.5911658812165204</v>
      </c>
    </row>
    <row r="1237" spans="1:7" s="5" customFormat="1" ht="11.25" x14ac:dyDescent="0.2">
      <c r="A1237" s="16" t="s">
        <v>19</v>
      </c>
      <c r="B1237" s="17"/>
      <c r="C1237" s="16" t="s">
        <v>6</v>
      </c>
      <c r="D1237" s="51">
        <v>629</v>
      </c>
      <c r="E1237" s="51">
        <v>2318</v>
      </c>
      <c r="F1237" s="51">
        <v>44847</v>
      </c>
      <c r="G1237" s="14">
        <f>(E1237/F1237)*100</f>
        <v>5.1686846388833141</v>
      </c>
    </row>
    <row r="1238" spans="1:7" s="5" customFormat="1" ht="11.25" x14ac:dyDescent="0.2">
      <c r="A1238" s="20" t="s">
        <v>18</v>
      </c>
      <c r="C1238" s="20" t="s">
        <v>6</v>
      </c>
      <c r="D1238" s="52">
        <v>4710</v>
      </c>
      <c r="E1238" s="52">
        <v>23347</v>
      </c>
      <c r="F1238" s="52">
        <v>372773</v>
      </c>
      <c r="G1238" s="18">
        <f>(E1238/F1238)*100</f>
        <v>6.2630608976508491</v>
      </c>
    </row>
    <row r="1239" spans="1:7" s="5" customFormat="1" ht="11.25" x14ac:dyDescent="0.2">
      <c r="A1239" s="16" t="s">
        <v>17</v>
      </c>
      <c r="B1239" s="17"/>
      <c r="C1239" s="16" t="s">
        <v>4</v>
      </c>
      <c r="D1239" s="51">
        <v>41</v>
      </c>
      <c r="E1239" s="51">
        <v>81</v>
      </c>
      <c r="F1239" s="51">
        <v>1796</v>
      </c>
      <c r="G1239" s="14">
        <f>(E1239/F1239)*100</f>
        <v>4.5100222717149219</v>
      </c>
    </row>
    <row r="1240" spans="1:7" s="5" customFormat="1" ht="11.25" x14ac:dyDescent="0.2">
      <c r="A1240" s="20" t="s">
        <v>15</v>
      </c>
      <c r="C1240" s="20" t="s">
        <v>6</v>
      </c>
      <c r="D1240" s="52">
        <v>72</v>
      </c>
      <c r="E1240" s="52">
        <v>387</v>
      </c>
      <c r="F1240" s="52">
        <v>4418</v>
      </c>
      <c r="G1240" s="18">
        <f>(E1240/F1240)*100</f>
        <v>8.7596197374377542</v>
      </c>
    </row>
    <row r="1241" spans="1:7" s="5" customFormat="1" ht="11.25" x14ac:dyDescent="0.2">
      <c r="A1241" s="16" t="s">
        <v>14</v>
      </c>
      <c r="B1241" s="17"/>
      <c r="C1241" s="16" t="s">
        <v>6</v>
      </c>
      <c r="D1241" s="51">
        <v>79</v>
      </c>
      <c r="E1241" s="51">
        <v>363</v>
      </c>
      <c r="F1241" s="51">
        <v>4039</v>
      </c>
      <c r="G1241" s="14">
        <f>(E1241/F1241)*100</f>
        <v>8.9873731121564742</v>
      </c>
    </row>
    <row r="1242" spans="1:7" s="5" customFormat="1" ht="11.25" x14ac:dyDescent="0.2">
      <c r="A1242" s="20" t="s">
        <v>13</v>
      </c>
      <c r="C1242" s="20" t="s">
        <v>6</v>
      </c>
      <c r="D1242" s="52">
        <v>948</v>
      </c>
      <c r="E1242" s="52">
        <v>4917</v>
      </c>
      <c r="F1242" s="52">
        <v>69733</v>
      </c>
      <c r="G1242" s="18">
        <f>(E1242/F1242)*100</f>
        <v>7.0511809329872515</v>
      </c>
    </row>
    <row r="1243" spans="1:7" s="5" customFormat="1" ht="11.25" x14ac:dyDescent="0.2">
      <c r="A1243" s="16" t="s">
        <v>12</v>
      </c>
      <c r="B1243" s="17"/>
      <c r="C1243" s="16" t="s">
        <v>6</v>
      </c>
      <c r="D1243" s="51">
        <v>12</v>
      </c>
      <c r="E1243" s="51">
        <v>44</v>
      </c>
      <c r="F1243" s="51">
        <v>520</v>
      </c>
      <c r="G1243" s="14">
        <f>(E1243/F1243)*100</f>
        <v>8.4615384615384617</v>
      </c>
    </row>
    <row r="1244" spans="1:7" s="5" customFormat="1" ht="11.25" x14ac:dyDescent="0.2">
      <c r="A1244" s="20" t="s">
        <v>11</v>
      </c>
      <c r="C1244" s="20" t="s">
        <v>6</v>
      </c>
      <c r="D1244" s="52">
        <v>856</v>
      </c>
      <c r="E1244" s="52">
        <v>5213</v>
      </c>
      <c r="F1244" s="52">
        <v>49387</v>
      </c>
      <c r="G1244" s="18">
        <f>(E1244/F1244)*100</f>
        <v>10.555409318241644</v>
      </c>
    </row>
    <row r="1245" spans="1:7" s="5" customFormat="1" ht="11.25" x14ac:dyDescent="0.2">
      <c r="A1245" s="16" t="s">
        <v>10</v>
      </c>
      <c r="B1245" s="17"/>
      <c r="C1245" s="16" t="s">
        <v>6</v>
      </c>
      <c r="D1245" s="51">
        <v>3591</v>
      </c>
      <c r="E1245" s="51">
        <v>21549</v>
      </c>
      <c r="F1245" s="51">
        <v>280000</v>
      </c>
      <c r="G1245" s="14">
        <f>(E1245/F1245)*100</f>
        <v>7.6960714285714289</v>
      </c>
    </row>
    <row r="1246" spans="1:7" s="5" customFormat="1" ht="11.25" x14ac:dyDescent="0.2">
      <c r="A1246" s="20" t="s">
        <v>9</v>
      </c>
      <c r="C1246" s="20" t="s">
        <v>8</v>
      </c>
      <c r="D1246" s="52">
        <v>421</v>
      </c>
      <c r="E1246" s="52">
        <v>1011</v>
      </c>
      <c r="F1246" s="52">
        <v>9701</v>
      </c>
      <c r="G1246" s="18">
        <f>(E1246/F1246)*100</f>
        <v>10.421606019997938</v>
      </c>
    </row>
    <row r="1247" spans="1:7" s="5" customFormat="1" ht="11.25" x14ac:dyDescent="0.2">
      <c r="A1247" s="16" t="s">
        <v>7</v>
      </c>
      <c r="B1247" s="17"/>
      <c r="C1247" s="16" t="s">
        <v>6</v>
      </c>
      <c r="D1247" s="51">
        <v>352</v>
      </c>
      <c r="E1247" s="51">
        <v>1675</v>
      </c>
      <c r="F1247" s="51">
        <v>24974</v>
      </c>
      <c r="G1247" s="14">
        <f>(E1247/F1247)*100</f>
        <v>6.7069752542644352</v>
      </c>
    </row>
    <row r="1248" spans="1:7" s="5" customFormat="1" ht="11.25" x14ac:dyDescent="0.2">
      <c r="A1248" s="20" t="s">
        <v>5</v>
      </c>
      <c r="C1248" s="20" t="s">
        <v>4</v>
      </c>
      <c r="D1248" s="52">
        <v>198</v>
      </c>
      <c r="E1248" s="52">
        <v>697</v>
      </c>
      <c r="F1248" s="52">
        <v>10368</v>
      </c>
      <c r="G1248" s="18">
        <f>(E1248/F1248)*100</f>
        <v>6.7226080246913584</v>
      </c>
    </row>
    <row r="1249" spans="1:7" s="5" customFormat="1" ht="11.25" customHeight="1" thickBot="1" x14ac:dyDescent="0.25">
      <c r="A1249" s="16" t="s">
        <v>76</v>
      </c>
      <c r="B1249" s="17"/>
      <c r="C1249" s="16" t="s">
        <v>75</v>
      </c>
      <c r="D1249" s="51">
        <v>9</v>
      </c>
      <c r="E1249" s="51">
        <v>1621</v>
      </c>
      <c r="F1249" s="51">
        <v>48273</v>
      </c>
      <c r="G1249" s="14">
        <f>(E1249/F1249)*100</f>
        <v>3.3579847948128356</v>
      </c>
    </row>
    <row r="1250" spans="1:7" ht="11.25" customHeight="1" thickBot="1" x14ac:dyDescent="0.25">
      <c r="A1250" s="50" t="s">
        <v>3</v>
      </c>
      <c r="B1250" s="49" t="s">
        <v>2</v>
      </c>
      <c r="C1250" s="48"/>
      <c r="D1250" s="47">
        <f>SUM(D1201:D1249,D1198)</f>
        <v>102866</v>
      </c>
      <c r="E1250" s="47">
        <f>SUM(E1201:E1249,E1198)</f>
        <v>551497</v>
      </c>
      <c r="F1250" s="47">
        <f>SUM(F1201:F1249,F1198)</f>
        <v>9345111</v>
      </c>
      <c r="G1250" s="46">
        <f>(E1250/F1250)*100</f>
        <v>5.9014494316867934</v>
      </c>
    </row>
    <row r="1251" spans="1:7" s="5" customFormat="1" ht="7.5" customHeight="1" x14ac:dyDescent="0.2">
      <c r="A1251" s="1"/>
      <c r="B1251" s="1"/>
      <c r="C1251" s="1"/>
      <c r="D1251" s="1"/>
      <c r="E1251" s="1"/>
      <c r="F1251" s="1"/>
      <c r="G1251" s="1"/>
    </row>
    <row r="1252" spans="1:7" ht="11.25" customHeight="1" x14ac:dyDescent="0.2">
      <c r="A1252" s="5" t="s">
        <v>1</v>
      </c>
      <c r="B1252" s="4" t="s">
        <v>0</v>
      </c>
      <c r="C1252" s="4"/>
      <c r="D1252" s="3"/>
      <c r="E1252" s="3"/>
      <c r="F1252" s="3"/>
      <c r="G1252" s="2"/>
    </row>
    <row r="1253" spans="1:7" x14ac:dyDescent="0.2">
      <c r="A1253" s="5"/>
      <c r="B1253" s="4"/>
      <c r="C1253" s="4"/>
      <c r="D1253" s="3"/>
      <c r="E1253" s="3"/>
      <c r="F1253" s="3"/>
      <c r="G1253" s="2"/>
    </row>
    <row r="1256" spans="1:7" ht="26.25" customHeight="1" x14ac:dyDescent="0.2">
      <c r="A1256" s="45" t="s">
        <v>70</v>
      </c>
      <c r="B1256" s="44" t="s">
        <v>77</v>
      </c>
      <c r="C1256" s="43"/>
      <c r="D1256" s="43"/>
      <c r="E1256" s="43"/>
      <c r="F1256" s="43"/>
      <c r="G1256" s="43"/>
    </row>
    <row r="1257" spans="1:7" s="38" customFormat="1" ht="7.5" customHeight="1" thickBot="1" x14ac:dyDescent="0.25">
      <c r="A1257" s="42"/>
      <c r="B1257" s="42"/>
      <c r="C1257" s="42"/>
      <c r="D1257" s="41"/>
      <c r="E1257" s="40"/>
      <c r="F1257" s="40"/>
      <c r="G1257" s="39"/>
    </row>
    <row r="1258" spans="1:7" s="38" customFormat="1" ht="26.25" thickBot="1" x14ac:dyDescent="0.25">
      <c r="A1258" s="36" t="s">
        <v>68</v>
      </c>
      <c r="B1258" s="37"/>
      <c r="C1258" s="36" t="s">
        <v>67</v>
      </c>
      <c r="D1258" s="35" t="s">
        <v>66</v>
      </c>
      <c r="E1258" s="35" t="s">
        <v>65</v>
      </c>
      <c r="F1258" s="34" t="s">
        <v>64</v>
      </c>
      <c r="G1258" s="33" t="s">
        <v>63</v>
      </c>
    </row>
    <row r="1259" spans="1:7" s="5" customFormat="1" ht="27.75" thickBot="1" x14ac:dyDescent="0.25">
      <c r="A1259" s="32"/>
      <c r="B1259" s="32"/>
      <c r="C1259" s="32"/>
      <c r="D1259" s="31"/>
      <c r="E1259" s="30" t="s">
        <v>62</v>
      </c>
      <c r="F1259" s="30" t="s">
        <v>61</v>
      </c>
      <c r="G1259" s="29" t="s">
        <v>60</v>
      </c>
    </row>
    <row r="1260" spans="1:7" s="5" customFormat="1" ht="11.25" x14ac:dyDescent="0.2">
      <c r="A1260" s="28" t="s">
        <v>59</v>
      </c>
      <c r="C1260" s="20" t="s">
        <v>58</v>
      </c>
      <c r="D1260" s="52">
        <v>69622</v>
      </c>
      <c r="E1260" s="52">
        <v>357917</v>
      </c>
      <c r="F1260" s="52">
        <v>6901439</v>
      </c>
      <c r="G1260" s="18">
        <f>(E1260/F1260)*100</f>
        <v>5.1861213291894632</v>
      </c>
    </row>
    <row r="1261" spans="1:7" s="5" customFormat="1" ht="11.25" x14ac:dyDescent="0.2">
      <c r="A1261" s="24" t="s">
        <v>57</v>
      </c>
      <c r="B1261" s="17"/>
      <c r="C1261" s="17"/>
      <c r="D1261" s="23">
        <f>D1312-D1260</f>
        <v>32033</v>
      </c>
      <c r="E1261" s="23">
        <f>E1312-E1260</f>
        <v>146216</v>
      </c>
      <c r="F1261" s="23">
        <f>F1312-F1260</f>
        <v>2122203</v>
      </c>
      <c r="G1261" s="14">
        <f>(E1261/F1261)*100</f>
        <v>6.8898215674937786</v>
      </c>
    </row>
    <row r="1262" spans="1:7" s="5" customFormat="1" ht="7.5" customHeight="1" x14ac:dyDescent="0.2">
      <c r="D1262" s="22"/>
      <c r="E1262" s="22"/>
      <c r="F1262" s="22"/>
      <c r="G1262" s="22"/>
    </row>
    <row r="1263" spans="1:7" s="5" customFormat="1" ht="11.25" x14ac:dyDescent="0.2">
      <c r="A1263" s="16" t="s">
        <v>56</v>
      </c>
      <c r="B1263" s="17"/>
      <c r="C1263" s="16" t="s">
        <v>6</v>
      </c>
      <c r="D1263" s="51">
        <v>286</v>
      </c>
      <c r="E1263" s="51">
        <v>1204</v>
      </c>
      <c r="F1263" s="51">
        <v>16757</v>
      </c>
      <c r="G1263" s="14">
        <f>(E1263/F1263)*100</f>
        <v>7.1850569911081932</v>
      </c>
    </row>
    <row r="1264" spans="1:7" s="5" customFormat="1" ht="11.25" x14ac:dyDescent="0.2">
      <c r="A1264" s="20" t="s">
        <v>55</v>
      </c>
      <c r="C1264" s="20" t="s">
        <v>6</v>
      </c>
      <c r="D1264" s="52">
        <v>300</v>
      </c>
      <c r="E1264" s="52">
        <v>792</v>
      </c>
      <c r="F1264" s="52">
        <v>10191</v>
      </c>
      <c r="G1264" s="18">
        <f>(E1264/F1264)*100</f>
        <v>7.7715631439505444</v>
      </c>
    </row>
    <row r="1265" spans="1:7" s="5" customFormat="1" ht="11.25" x14ac:dyDescent="0.2">
      <c r="A1265" s="16" t="s">
        <v>54</v>
      </c>
      <c r="B1265" s="17"/>
      <c r="C1265" s="16" t="s">
        <v>6</v>
      </c>
      <c r="D1265" s="51">
        <v>1479</v>
      </c>
      <c r="E1265" s="51">
        <v>6297</v>
      </c>
      <c r="F1265" s="51">
        <v>94816</v>
      </c>
      <c r="G1265" s="14">
        <f>(E1265/F1265)*100</f>
        <v>6.6412841714478574</v>
      </c>
    </row>
    <row r="1266" spans="1:7" s="5" customFormat="1" ht="11.25" x14ac:dyDescent="0.2">
      <c r="A1266" s="20" t="s">
        <v>53</v>
      </c>
      <c r="C1266" s="20" t="s">
        <v>4</v>
      </c>
      <c r="D1266" s="52">
        <v>164</v>
      </c>
      <c r="E1266" s="52">
        <v>334</v>
      </c>
      <c r="F1266" s="52">
        <v>4206</v>
      </c>
      <c r="G1266" s="18">
        <f>(E1266/F1266)*100</f>
        <v>7.9410366143604376</v>
      </c>
    </row>
    <row r="1267" spans="1:7" s="5" customFormat="1" ht="11.25" x14ac:dyDescent="0.2">
      <c r="A1267" s="16" t="s">
        <v>52</v>
      </c>
      <c r="B1267" s="17"/>
      <c r="C1267" s="16" t="s">
        <v>6</v>
      </c>
      <c r="D1267" s="51">
        <v>757</v>
      </c>
      <c r="E1267" s="51">
        <v>2629</v>
      </c>
      <c r="F1267" s="51">
        <v>38476</v>
      </c>
      <c r="G1267" s="14">
        <f>(E1267/F1267)*100</f>
        <v>6.8328308555982948</v>
      </c>
    </row>
    <row r="1268" spans="1:7" s="5" customFormat="1" ht="11.25" x14ac:dyDescent="0.2">
      <c r="A1268" s="20" t="s">
        <v>51</v>
      </c>
      <c r="C1268" s="20" t="s">
        <v>4</v>
      </c>
      <c r="D1268" s="52">
        <v>1072</v>
      </c>
      <c r="E1268" s="52">
        <v>3966</v>
      </c>
      <c r="F1268" s="52">
        <v>78063</v>
      </c>
      <c r="G1268" s="18">
        <f>(E1268/F1268)*100</f>
        <v>5.080511894239268</v>
      </c>
    </row>
    <row r="1269" spans="1:7" s="5" customFormat="1" ht="11.25" x14ac:dyDescent="0.2">
      <c r="A1269" s="16" t="s">
        <v>50</v>
      </c>
      <c r="B1269" s="17"/>
      <c r="C1269" s="16" t="s">
        <v>4</v>
      </c>
      <c r="D1269" s="51">
        <v>279</v>
      </c>
      <c r="E1269" s="51">
        <v>756</v>
      </c>
      <c r="F1269" s="51">
        <v>8641</v>
      </c>
      <c r="G1269" s="14">
        <f>(E1269/F1269)*100</f>
        <v>8.7489873857192446</v>
      </c>
    </row>
    <row r="1270" spans="1:7" s="5" customFormat="1" ht="11.25" customHeight="1" x14ac:dyDescent="0.2">
      <c r="A1270" s="20" t="s">
        <v>49</v>
      </c>
      <c r="C1270" s="20" t="s">
        <v>6</v>
      </c>
      <c r="D1270" s="52">
        <v>75</v>
      </c>
      <c r="E1270" s="52">
        <v>204</v>
      </c>
      <c r="F1270" s="52">
        <v>2434</v>
      </c>
      <c r="G1270" s="18">
        <f>(E1270/F1270)*100</f>
        <v>8.3812654067378798</v>
      </c>
    </row>
    <row r="1271" spans="1:7" s="5" customFormat="1" ht="11.25" x14ac:dyDescent="0.2">
      <c r="A1271" s="16" t="s">
        <v>48</v>
      </c>
      <c r="B1271" s="17"/>
      <c r="C1271" s="16" t="s">
        <v>6</v>
      </c>
      <c r="D1271" s="51">
        <v>203</v>
      </c>
      <c r="E1271" s="51">
        <v>1391</v>
      </c>
      <c r="F1271" s="51">
        <v>15156</v>
      </c>
      <c r="G1271" s="14">
        <f>(E1271/F1271)*100</f>
        <v>9.1778833465294287</v>
      </c>
    </row>
    <row r="1272" spans="1:7" s="5" customFormat="1" ht="11.25" x14ac:dyDescent="0.2">
      <c r="A1272" s="20" t="s">
        <v>47</v>
      </c>
      <c r="C1272" s="20" t="s">
        <v>6</v>
      </c>
      <c r="D1272" s="52">
        <v>76</v>
      </c>
      <c r="E1272" s="52">
        <v>174</v>
      </c>
      <c r="F1272" s="52">
        <v>1661</v>
      </c>
      <c r="G1272" s="18">
        <f>(E1272/F1272)*100</f>
        <v>10.475617098133656</v>
      </c>
    </row>
    <row r="1273" spans="1:7" s="5" customFormat="1" ht="11.25" x14ac:dyDescent="0.2">
      <c r="A1273" s="16" t="s">
        <v>46</v>
      </c>
      <c r="B1273" s="17"/>
      <c r="C1273" s="16" t="s">
        <v>6</v>
      </c>
      <c r="D1273" s="51">
        <v>254</v>
      </c>
      <c r="E1273" s="51">
        <v>1801</v>
      </c>
      <c r="F1273" s="51">
        <v>26580</v>
      </c>
      <c r="G1273" s="14">
        <f>(E1273/F1273)*100</f>
        <v>6.775771256583897</v>
      </c>
    </row>
    <row r="1274" spans="1:7" s="5" customFormat="1" ht="11.25" x14ac:dyDescent="0.2">
      <c r="A1274" s="20" t="s">
        <v>45</v>
      </c>
      <c r="C1274" s="20" t="s">
        <v>4</v>
      </c>
      <c r="D1274" s="52">
        <v>273</v>
      </c>
      <c r="E1274" s="52">
        <v>1153</v>
      </c>
      <c r="F1274" s="52">
        <v>21077</v>
      </c>
      <c r="G1274" s="18">
        <f>(E1274/F1274)*100</f>
        <v>5.4704179911752142</v>
      </c>
    </row>
    <row r="1275" spans="1:7" s="5" customFormat="1" ht="11.25" x14ac:dyDescent="0.2">
      <c r="A1275" s="16" t="s">
        <v>44</v>
      </c>
      <c r="B1275" s="17"/>
      <c r="C1275" s="16" t="s">
        <v>4</v>
      </c>
      <c r="D1275" s="51">
        <v>899</v>
      </c>
      <c r="E1275" s="51">
        <v>3322</v>
      </c>
      <c r="F1275" s="51">
        <v>42551</v>
      </c>
      <c r="G1275" s="14">
        <f>(E1275/F1275)*100</f>
        <v>7.8071020657563865</v>
      </c>
    </row>
    <row r="1276" spans="1:7" s="5" customFormat="1" ht="11.25" x14ac:dyDescent="0.2">
      <c r="A1276" s="20" t="s">
        <v>43</v>
      </c>
      <c r="C1276" s="20" t="s">
        <v>6</v>
      </c>
      <c r="D1276" s="52">
        <v>1040</v>
      </c>
      <c r="E1276" s="52">
        <v>3714</v>
      </c>
      <c r="F1276" s="52">
        <v>45500</v>
      </c>
      <c r="G1276" s="18">
        <f>(E1276/F1276)*100</f>
        <v>8.1626373626373621</v>
      </c>
    </row>
    <row r="1277" spans="1:7" s="5" customFormat="1" ht="11.25" x14ac:dyDescent="0.2">
      <c r="A1277" s="16" t="s">
        <v>42</v>
      </c>
      <c r="B1277" s="17"/>
      <c r="C1277" s="16" t="s">
        <v>6</v>
      </c>
      <c r="D1277" s="51">
        <v>48</v>
      </c>
      <c r="E1277" s="51">
        <v>92</v>
      </c>
      <c r="F1277" s="51">
        <v>3746</v>
      </c>
      <c r="G1277" s="14">
        <f>(E1277/F1277)*100</f>
        <v>2.4559530165509877</v>
      </c>
    </row>
    <row r="1278" spans="1:7" s="5" customFormat="1" ht="11.25" x14ac:dyDescent="0.2">
      <c r="A1278" s="20" t="s">
        <v>41</v>
      </c>
      <c r="C1278" s="20" t="s">
        <v>6</v>
      </c>
      <c r="D1278" s="52">
        <v>5</v>
      </c>
      <c r="E1278" s="52">
        <v>3</v>
      </c>
      <c r="F1278" s="52">
        <v>30</v>
      </c>
      <c r="G1278" s="18">
        <f>(E1278/F1278)*100</f>
        <v>10</v>
      </c>
    </row>
    <row r="1279" spans="1:7" s="5" customFormat="1" ht="11.25" x14ac:dyDescent="0.2">
      <c r="A1279" s="16" t="s">
        <v>40</v>
      </c>
      <c r="B1279" s="17"/>
      <c r="C1279" s="16" t="s">
        <v>6</v>
      </c>
      <c r="D1279" s="51">
        <v>563</v>
      </c>
      <c r="E1279" s="51">
        <v>2392</v>
      </c>
      <c r="F1279" s="51">
        <v>26180</v>
      </c>
      <c r="G1279" s="14">
        <f>(E1279/F1279)*100</f>
        <v>9.1367456073338431</v>
      </c>
    </row>
    <row r="1280" spans="1:7" s="5" customFormat="1" ht="11.25" x14ac:dyDescent="0.2">
      <c r="A1280" s="20" t="s">
        <v>39</v>
      </c>
      <c r="C1280" s="20" t="s">
        <v>6</v>
      </c>
      <c r="D1280" s="52">
        <v>133</v>
      </c>
      <c r="E1280" s="52">
        <v>805</v>
      </c>
      <c r="F1280" s="52">
        <v>12578</v>
      </c>
      <c r="G1280" s="18">
        <f>(E1280/F1280)*100</f>
        <v>6.4000636031165525</v>
      </c>
    </row>
    <row r="1281" spans="1:7" s="5" customFormat="1" ht="11.25" x14ac:dyDescent="0.2">
      <c r="A1281" s="16" t="s">
        <v>38</v>
      </c>
      <c r="B1281" s="17"/>
      <c r="C1281" s="16" t="s">
        <v>6</v>
      </c>
      <c r="D1281" s="51">
        <v>351</v>
      </c>
      <c r="E1281" s="51">
        <v>1126</v>
      </c>
      <c r="F1281" s="51">
        <v>13637</v>
      </c>
      <c r="G1281" s="14">
        <f>(E1281/F1281)*100</f>
        <v>8.256948009092909</v>
      </c>
    </row>
    <row r="1282" spans="1:7" s="5" customFormat="1" ht="11.25" x14ac:dyDescent="0.2">
      <c r="A1282" s="20" t="s">
        <v>37</v>
      </c>
      <c r="C1282" s="20" t="s">
        <v>6</v>
      </c>
      <c r="D1282" s="52">
        <v>13</v>
      </c>
      <c r="E1282" s="52">
        <v>16</v>
      </c>
      <c r="F1282" s="52">
        <v>174</v>
      </c>
      <c r="G1282" s="18">
        <f>(E1282/F1282)*100</f>
        <v>9.1954022988505741</v>
      </c>
    </row>
    <row r="1283" spans="1:7" s="5" customFormat="1" ht="11.25" x14ac:dyDescent="0.2">
      <c r="A1283" s="16" t="s">
        <v>36</v>
      </c>
      <c r="B1283" s="17"/>
      <c r="C1283" s="16" t="s">
        <v>6</v>
      </c>
      <c r="D1283" s="51">
        <v>555</v>
      </c>
      <c r="E1283" s="51">
        <v>2858</v>
      </c>
      <c r="F1283" s="51">
        <v>37803</v>
      </c>
      <c r="G1283" s="14">
        <f>(E1283/F1283)*100</f>
        <v>7.5602465412797928</v>
      </c>
    </row>
    <row r="1284" spans="1:7" s="5" customFormat="1" ht="11.25" x14ac:dyDescent="0.2">
      <c r="A1284" s="20" t="s">
        <v>35</v>
      </c>
      <c r="C1284" s="20" t="s">
        <v>6</v>
      </c>
      <c r="D1284" s="52">
        <v>504</v>
      </c>
      <c r="E1284" s="52">
        <v>11129</v>
      </c>
      <c r="F1284" s="52">
        <v>104954</v>
      </c>
      <c r="G1284" s="18">
        <f>(E1284/F1284)*100</f>
        <v>10.603693046477504</v>
      </c>
    </row>
    <row r="1285" spans="1:7" s="5" customFormat="1" ht="11.25" x14ac:dyDescent="0.2">
      <c r="A1285" s="16" t="s">
        <v>34</v>
      </c>
      <c r="B1285" s="17"/>
      <c r="C1285" s="16" t="s">
        <v>6</v>
      </c>
      <c r="D1285" s="51">
        <v>1863</v>
      </c>
      <c r="E1285" s="51">
        <v>15287</v>
      </c>
      <c r="F1285" s="51">
        <v>226980</v>
      </c>
      <c r="G1285" s="14">
        <f>(E1285/F1285)*100</f>
        <v>6.7349546215525598</v>
      </c>
    </row>
    <row r="1286" spans="1:7" s="5" customFormat="1" ht="11.25" x14ac:dyDescent="0.2">
      <c r="A1286" s="20" t="s">
        <v>33</v>
      </c>
      <c r="C1286" s="20" t="s">
        <v>6</v>
      </c>
      <c r="D1286" s="52">
        <v>153</v>
      </c>
      <c r="E1286" s="52">
        <v>460</v>
      </c>
      <c r="F1286" s="52">
        <v>6892</v>
      </c>
      <c r="G1286" s="18">
        <f>(E1286/F1286)*100</f>
        <v>6.6744051073708652</v>
      </c>
    </row>
    <row r="1287" spans="1:7" s="5" customFormat="1" ht="11.25" x14ac:dyDescent="0.2">
      <c r="A1287" s="16" t="s">
        <v>32</v>
      </c>
      <c r="B1287" s="17"/>
      <c r="C1287" s="16" t="s">
        <v>6</v>
      </c>
      <c r="D1287" s="51">
        <v>10</v>
      </c>
      <c r="E1287" s="51">
        <v>21</v>
      </c>
      <c r="F1287" s="51">
        <v>282</v>
      </c>
      <c r="G1287" s="14">
        <f>(E1287/F1287)*100</f>
        <v>7.4468085106382977</v>
      </c>
    </row>
    <row r="1288" spans="1:7" s="5" customFormat="1" ht="11.25" x14ac:dyDescent="0.2">
      <c r="A1288" s="20" t="s">
        <v>31</v>
      </c>
      <c r="C1288" s="20" t="s">
        <v>6</v>
      </c>
      <c r="D1288" s="52">
        <v>55</v>
      </c>
      <c r="E1288" s="52">
        <v>222</v>
      </c>
      <c r="F1288" s="52">
        <v>2960</v>
      </c>
      <c r="G1288" s="18">
        <f>(E1288/F1288)*100</f>
        <v>7.5</v>
      </c>
    </row>
    <row r="1289" spans="1:7" s="5" customFormat="1" ht="11.25" x14ac:dyDescent="0.2">
      <c r="A1289" s="16" t="s">
        <v>30</v>
      </c>
      <c r="B1289" s="17"/>
      <c r="C1289" s="16" t="s">
        <v>4</v>
      </c>
      <c r="D1289" s="51">
        <v>2881</v>
      </c>
      <c r="E1289" s="51">
        <v>11461</v>
      </c>
      <c r="F1289" s="51">
        <v>186379</v>
      </c>
      <c r="G1289" s="14">
        <f>(E1289/F1289)*100</f>
        <v>6.1492979359262581</v>
      </c>
    </row>
    <row r="1290" spans="1:7" s="5" customFormat="1" ht="11.25" x14ac:dyDescent="0.2">
      <c r="A1290" s="20" t="s">
        <v>71</v>
      </c>
      <c r="C1290" s="20" t="s">
        <v>6</v>
      </c>
      <c r="D1290" s="52">
        <v>250</v>
      </c>
      <c r="E1290" s="52">
        <v>456</v>
      </c>
      <c r="F1290" s="52">
        <v>5499</v>
      </c>
      <c r="G1290" s="18">
        <f>(E1290/F1290)*100</f>
        <v>8.2924168030551009</v>
      </c>
    </row>
    <row r="1291" spans="1:7" s="5" customFormat="1" ht="11.25" x14ac:dyDescent="0.2">
      <c r="A1291" s="16" t="s">
        <v>28</v>
      </c>
      <c r="B1291" s="17"/>
      <c r="C1291" s="16" t="s">
        <v>6</v>
      </c>
      <c r="D1291" s="51">
        <v>165</v>
      </c>
      <c r="E1291" s="51">
        <v>509</v>
      </c>
      <c r="F1291" s="51">
        <v>5805</v>
      </c>
      <c r="G1291" s="14">
        <f>(E1291/F1291)*100</f>
        <v>8.7683031869078381</v>
      </c>
    </row>
    <row r="1292" spans="1:7" s="5" customFormat="1" ht="11.25" x14ac:dyDescent="0.2">
      <c r="A1292" s="20" t="s">
        <v>27</v>
      </c>
      <c r="C1292" s="20" t="s">
        <v>4</v>
      </c>
      <c r="D1292" s="52">
        <v>148</v>
      </c>
      <c r="E1292" s="52">
        <v>385</v>
      </c>
      <c r="F1292" s="52">
        <v>5906</v>
      </c>
      <c r="G1292" s="18">
        <f>(E1292/F1292)*100</f>
        <v>6.5187944463257708</v>
      </c>
    </row>
    <row r="1293" spans="1:7" s="5" customFormat="1" ht="11.25" x14ac:dyDescent="0.2">
      <c r="A1293" s="16" t="s">
        <v>26</v>
      </c>
      <c r="B1293" s="17"/>
      <c r="C1293" s="16" t="s">
        <v>6</v>
      </c>
      <c r="D1293" s="51">
        <v>2939</v>
      </c>
      <c r="E1293" s="51">
        <v>17556</v>
      </c>
      <c r="F1293" s="51">
        <v>257110</v>
      </c>
      <c r="G1293" s="14">
        <f>(E1293/F1293)*100</f>
        <v>6.8282058263000263</v>
      </c>
    </row>
    <row r="1294" spans="1:7" s="5" customFormat="1" ht="11.25" x14ac:dyDescent="0.2">
      <c r="A1294" s="20" t="s">
        <v>25</v>
      </c>
      <c r="C1294" s="20" t="s">
        <v>24</v>
      </c>
      <c r="D1294" s="52">
        <v>92</v>
      </c>
      <c r="E1294" s="52">
        <v>420</v>
      </c>
      <c r="F1294" s="52">
        <v>5333</v>
      </c>
      <c r="G1294" s="18">
        <f>(E1294/F1294)*100</f>
        <v>7.8754922182636413</v>
      </c>
    </row>
    <row r="1295" spans="1:7" s="5" customFormat="1" ht="11.25" x14ac:dyDescent="0.2">
      <c r="A1295" s="16" t="s">
        <v>23</v>
      </c>
      <c r="B1295" s="17"/>
      <c r="C1295" s="16" t="s">
        <v>6</v>
      </c>
      <c r="D1295" s="51">
        <v>318</v>
      </c>
      <c r="E1295" s="51">
        <v>1400</v>
      </c>
      <c r="F1295" s="51">
        <v>19937</v>
      </c>
      <c r="G1295" s="14">
        <f>(E1295/F1295)*100</f>
        <v>7.022119676982495</v>
      </c>
    </row>
    <row r="1296" spans="1:7" s="5" customFormat="1" ht="11.25" x14ac:dyDescent="0.2">
      <c r="A1296" s="20" t="s">
        <v>22</v>
      </c>
      <c r="C1296" s="20" t="s">
        <v>6</v>
      </c>
      <c r="D1296" s="52">
        <v>10</v>
      </c>
      <c r="E1296" s="52">
        <v>19</v>
      </c>
      <c r="F1296" s="52">
        <v>318</v>
      </c>
      <c r="G1296" s="18">
        <f>(E1296/F1296)*100</f>
        <v>5.9748427672955975</v>
      </c>
    </row>
    <row r="1297" spans="1:7" s="5" customFormat="1" ht="11.25" x14ac:dyDescent="0.2">
      <c r="A1297" s="16" t="s">
        <v>21</v>
      </c>
      <c r="B1297" s="17"/>
      <c r="C1297" s="16" t="s">
        <v>6</v>
      </c>
      <c r="D1297" s="51">
        <v>121</v>
      </c>
      <c r="E1297" s="51">
        <v>230</v>
      </c>
      <c r="F1297" s="51">
        <v>2819</v>
      </c>
      <c r="G1297" s="14">
        <f>(E1297/F1297)*100</f>
        <v>8.1589216034054619</v>
      </c>
    </row>
    <row r="1298" spans="1:7" s="5" customFormat="1" ht="11.25" x14ac:dyDescent="0.2">
      <c r="A1298" s="20" t="s">
        <v>20</v>
      </c>
      <c r="C1298" s="20" t="s">
        <v>6</v>
      </c>
      <c r="D1298" s="52">
        <v>358</v>
      </c>
      <c r="E1298" s="52">
        <v>3131</v>
      </c>
      <c r="F1298" s="52">
        <v>44000</v>
      </c>
      <c r="G1298" s="18">
        <f>(E1298/F1298)*100</f>
        <v>7.1159090909090912</v>
      </c>
    </row>
    <row r="1299" spans="1:7" s="5" customFormat="1" ht="11.25" x14ac:dyDescent="0.2">
      <c r="A1299" s="16" t="s">
        <v>19</v>
      </c>
      <c r="B1299" s="17"/>
      <c r="C1299" s="16" t="s">
        <v>6</v>
      </c>
      <c r="D1299" s="51">
        <v>492</v>
      </c>
      <c r="E1299" s="51">
        <v>2375</v>
      </c>
      <c r="F1299" s="51">
        <v>42347</v>
      </c>
      <c r="G1299" s="14">
        <f>(E1299/F1299)*100</f>
        <v>5.608425626372588</v>
      </c>
    </row>
    <row r="1300" spans="1:7" s="5" customFormat="1" ht="11.25" x14ac:dyDescent="0.2">
      <c r="A1300" s="20" t="s">
        <v>18</v>
      </c>
      <c r="C1300" s="20" t="s">
        <v>6</v>
      </c>
      <c r="D1300" s="52">
        <v>4669</v>
      </c>
      <c r="E1300" s="52">
        <v>23089</v>
      </c>
      <c r="F1300" s="52">
        <v>368263</v>
      </c>
      <c r="G1300" s="18">
        <f>(E1300/F1300)*100</f>
        <v>6.2697039887254489</v>
      </c>
    </row>
    <row r="1301" spans="1:7" s="5" customFormat="1" ht="11.25" customHeight="1" x14ac:dyDescent="0.2">
      <c r="A1301" s="16" t="s">
        <v>17</v>
      </c>
      <c r="B1301" s="17"/>
      <c r="C1301" s="16" t="s">
        <v>4</v>
      </c>
      <c r="D1301" s="51">
        <v>242</v>
      </c>
      <c r="E1301" s="51">
        <v>84</v>
      </c>
      <c r="F1301" s="51">
        <v>1840</v>
      </c>
      <c r="G1301" s="14">
        <f>(E1301/F1301)*100</f>
        <v>4.5652173913043477</v>
      </c>
    </row>
    <row r="1302" spans="1:7" s="5" customFormat="1" ht="11.25" x14ac:dyDescent="0.2">
      <c r="A1302" s="20" t="s">
        <v>15</v>
      </c>
      <c r="C1302" s="20" t="s">
        <v>6</v>
      </c>
      <c r="D1302" s="52">
        <v>63</v>
      </c>
      <c r="E1302" s="52">
        <v>394</v>
      </c>
      <c r="F1302" s="52">
        <v>4152</v>
      </c>
      <c r="G1302" s="18">
        <f>(E1302/F1302)*100</f>
        <v>9.4894026974951835</v>
      </c>
    </row>
    <row r="1303" spans="1:7" s="5" customFormat="1" ht="11.25" x14ac:dyDescent="0.2">
      <c r="A1303" s="16" t="s">
        <v>14</v>
      </c>
      <c r="B1303" s="17"/>
      <c r="C1303" s="16" t="s">
        <v>6</v>
      </c>
      <c r="D1303" s="51">
        <v>80</v>
      </c>
      <c r="E1303" s="51">
        <v>353</v>
      </c>
      <c r="F1303" s="51">
        <v>3999</v>
      </c>
      <c r="G1303" s="14">
        <f>(E1303/F1303)*100</f>
        <v>8.8272068017004255</v>
      </c>
    </row>
    <row r="1304" spans="1:7" s="5" customFormat="1" ht="11.25" x14ac:dyDescent="0.2">
      <c r="A1304" s="20" t="s">
        <v>13</v>
      </c>
      <c r="C1304" s="20" t="s">
        <v>6</v>
      </c>
      <c r="D1304" s="52">
        <v>958</v>
      </c>
      <c r="E1304" s="52">
        <v>4642</v>
      </c>
      <c r="F1304" s="52">
        <v>66040</v>
      </c>
      <c r="G1304" s="18">
        <f>(E1304/F1304)*100</f>
        <v>7.029073288915809</v>
      </c>
    </row>
    <row r="1305" spans="1:7" s="5" customFormat="1" ht="11.25" x14ac:dyDescent="0.2">
      <c r="A1305" s="16" t="s">
        <v>12</v>
      </c>
      <c r="B1305" s="17"/>
      <c r="C1305" s="16" t="s">
        <v>6</v>
      </c>
      <c r="D1305" s="51">
        <v>8</v>
      </c>
      <c r="E1305" s="51">
        <v>11</v>
      </c>
      <c r="F1305" s="51">
        <v>97</v>
      </c>
      <c r="G1305" s="14">
        <f>(E1305/F1305)*100</f>
        <v>11.340206185567011</v>
      </c>
    </row>
    <row r="1306" spans="1:7" s="5" customFormat="1" ht="11.25" x14ac:dyDescent="0.2">
      <c r="A1306" s="20" t="s">
        <v>11</v>
      </c>
      <c r="C1306" s="20" t="s">
        <v>6</v>
      </c>
      <c r="D1306" s="52">
        <v>862</v>
      </c>
      <c r="E1306" s="52">
        <v>5091</v>
      </c>
      <c r="F1306" s="52">
        <v>47250</v>
      </c>
      <c r="G1306" s="18">
        <f>(E1306/F1306)*100</f>
        <v>10.774603174603174</v>
      </c>
    </row>
    <row r="1307" spans="1:7" s="5" customFormat="1" ht="11.25" x14ac:dyDescent="0.2">
      <c r="A1307" s="16" t="s">
        <v>10</v>
      </c>
      <c r="B1307" s="17"/>
      <c r="C1307" s="16" t="s">
        <v>6</v>
      </c>
      <c r="D1307" s="51">
        <v>4997</v>
      </c>
      <c r="E1307" s="51">
        <v>7673</v>
      </c>
      <c r="F1307" s="51">
        <v>104075</v>
      </c>
      <c r="G1307" s="14">
        <f>(E1307/F1307)*100</f>
        <v>7.3725678597165505</v>
      </c>
    </row>
    <row r="1308" spans="1:7" s="5" customFormat="1" ht="11.25" x14ac:dyDescent="0.2">
      <c r="A1308" s="20" t="s">
        <v>9</v>
      </c>
      <c r="C1308" s="20" t="s">
        <v>8</v>
      </c>
      <c r="D1308" s="52">
        <v>421</v>
      </c>
      <c r="E1308" s="52">
        <v>776</v>
      </c>
      <c r="F1308" s="52">
        <v>7072</v>
      </c>
      <c r="G1308" s="18">
        <f>(E1308/F1308)*100</f>
        <v>10.972850678733032</v>
      </c>
    </row>
    <row r="1309" spans="1:7" s="5" customFormat="1" ht="11.25" x14ac:dyDescent="0.2">
      <c r="A1309" s="16" t="s">
        <v>7</v>
      </c>
      <c r="B1309" s="17"/>
      <c r="C1309" s="16" t="s">
        <v>6</v>
      </c>
      <c r="D1309" s="51">
        <v>342</v>
      </c>
      <c r="E1309" s="51">
        <v>1453</v>
      </c>
      <c r="F1309" s="51">
        <v>28099</v>
      </c>
      <c r="G1309" s="14">
        <f>(E1309/F1309)*100</f>
        <v>5.1710025267803124</v>
      </c>
    </row>
    <row r="1310" spans="1:7" s="5" customFormat="1" ht="11.25" customHeight="1" x14ac:dyDescent="0.2">
      <c r="A1310" s="20" t="s">
        <v>5</v>
      </c>
      <c r="C1310" s="20" t="s">
        <v>4</v>
      </c>
      <c r="D1310" s="52">
        <v>203</v>
      </c>
      <c r="E1310" s="52">
        <v>719</v>
      </c>
      <c r="F1310" s="52">
        <v>10553</v>
      </c>
      <c r="G1310" s="18">
        <f>(E1310/F1310)*100</f>
        <v>6.8132284658390985</v>
      </c>
    </row>
    <row r="1311" spans="1:7" ht="11.25" customHeight="1" thickBot="1" x14ac:dyDescent="0.25">
      <c r="A1311" s="16" t="s">
        <v>76</v>
      </c>
      <c r="B1311" s="17"/>
      <c r="C1311" s="16" t="s">
        <v>75</v>
      </c>
      <c r="D1311" s="51">
        <v>4</v>
      </c>
      <c r="E1311" s="51">
        <v>1841</v>
      </c>
      <c r="F1311" s="51">
        <v>62985</v>
      </c>
      <c r="G1311" s="14">
        <f>(E1311/F1311)*100</f>
        <v>2.9229181551162977</v>
      </c>
    </row>
    <row r="1312" spans="1:7" s="5" customFormat="1" ht="11.25" customHeight="1" thickBot="1" x14ac:dyDescent="0.25">
      <c r="A1312" s="50" t="s">
        <v>3</v>
      </c>
      <c r="B1312" s="49" t="s">
        <v>2</v>
      </c>
      <c r="C1312" s="48"/>
      <c r="D1312" s="47">
        <f>SUM(D1263:D1311,D1260)</f>
        <v>101655</v>
      </c>
      <c r="E1312" s="47">
        <f>SUM(E1263:E1311,E1260)</f>
        <v>504133</v>
      </c>
      <c r="F1312" s="47">
        <f>SUM(F1263:F1311,F1260)</f>
        <v>9023642</v>
      </c>
      <c r="G1312" s="46">
        <f>(E1312/F1312)*100</f>
        <v>5.586801870020996</v>
      </c>
    </row>
    <row r="1313" spans="1:7" s="5" customFormat="1" ht="7.5" customHeight="1" x14ac:dyDescent="0.2">
      <c r="A1313" s="1"/>
      <c r="B1313" s="1"/>
      <c r="C1313" s="1"/>
      <c r="D1313" s="1"/>
      <c r="E1313" s="1"/>
      <c r="F1313" s="1"/>
      <c r="G1313" s="1"/>
    </row>
    <row r="1314" spans="1:7" ht="11.25" customHeight="1" x14ac:dyDescent="0.2">
      <c r="A1314" s="5" t="s">
        <v>1</v>
      </c>
      <c r="B1314" s="4" t="s">
        <v>0</v>
      </c>
      <c r="C1314" s="4"/>
      <c r="D1314" s="3"/>
      <c r="E1314" s="3"/>
      <c r="F1314" s="3"/>
      <c r="G1314" s="2"/>
    </row>
    <row r="1315" spans="1:7" ht="8.25" customHeight="1" x14ac:dyDescent="0.2"/>
    <row r="1316" spans="1:7" ht="22.5" customHeight="1" x14ac:dyDescent="0.2">
      <c r="A1316" s="54" t="s">
        <v>74</v>
      </c>
      <c r="B1316" s="53" t="s">
        <v>73</v>
      </c>
      <c r="C1316" s="43"/>
      <c r="D1316" s="43"/>
      <c r="E1316" s="43"/>
      <c r="F1316" s="43"/>
      <c r="G1316" s="43"/>
    </row>
    <row r="1319" spans="1:7" ht="12.75" customHeight="1" x14ac:dyDescent="0.2"/>
    <row r="1320" spans="1:7" ht="26.25" customHeight="1" x14ac:dyDescent="0.2">
      <c r="A1320" s="45" t="s">
        <v>70</v>
      </c>
      <c r="B1320" s="44" t="s">
        <v>72</v>
      </c>
      <c r="C1320" s="43"/>
      <c r="D1320" s="43"/>
      <c r="E1320" s="43"/>
      <c r="F1320" s="43"/>
      <c r="G1320" s="43"/>
    </row>
    <row r="1321" spans="1:7" s="38" customFormat="1" ht="7.5" customHeight="1" thickBot="1" x14ac:dyDescent="0.25">
      <c r="A1321" s="42"/>
      <c r="B1321" s="42"/>
      <c r="C1321" s="42"/>
      <c r="D1321" s="41"/>
      <c r="E1321" s="40"/>
      <c r="F1321" s="40"/>
      <c r="G1321" s="39"/>
    </row>
    <row r="1322" spans="1:7" s="5" customFormat="1" ht="26.25" thickBot="1" x14ac:dyDescent="0.25">
      <c r="A1322" s="36" t="s">
        <v>68</v>
      </c>
      <c r="B1322" s="37"/>
      <c r="C1322" s="36" t="s">
        <v>67</v>
      </c>
      <c r="D1322" s="35" t="s">
        <v>66</v>
      </c>
      <c r="E1322" s="35" t="s">
        <v>65</v>
      </c>
      <c r="F1322" s="34" t="s">
        <v>64</v>
      </c>
      <c r="G1322" s="33" t="s">
        <v>63</v>
      </c>
    </row>
    <row r="1323" spans="1:7" s="5" customFormat="1" ht="27.75" thickBot="1" x14ac:dyDescent="0.25">
      <c r="A1323" s="32"/>
      <c r="B1323" s="32"/>
      <c r="C1323" s="32"/>
      <c r="D1323" s="31"/>
      <c r="E1323" s="30" t="s">
        <v>62</v>
      </c>
      <c r="F1323" s="30" t="s">
        <v>61</v>
      </c>
      <c r="G1323" s="29" t="s">
        <v>60</v>
      </c>
    </row>
    <row r="1324" spans="1:7" s="5" customFormat="1" ht="11.25" x14ac:dyDescent="0.2">
      <c r="A1324" s="28" t="s">
        <v>59</v>
      </c>
      <c r="C1324" s="20" t="s">
        <v>58</v>
      </c>
      <c r="D1324" s="52">
        <v>64571</v>
      </c>
      <c r="E1324" s="52">
        <v>339606</v>
      </c>
      <c r="F1324" s="52">
        <v>6517053</v>
      </c>
      <c r="G1324" s="18">
        <f>(E1324/F1324)*100</f>
        <v>5.2110363380503424</v>
      </c>
    </row>
    <row r="1325" spans="1:7" s="5" customFormat="1" ht="11.25" x14ac:dyDescent="0.2">
      <c r="A1325" s="24" t="s">
        <v>57</v>
      </c>
      <c r="B1325" s="17"/>
      <c r="C1325" s="17"/>
      <c r="D1325" s="23">
        <f>D1375-D1324</f>
        <v>27532</v>
      </c>
      <c r="E1325" s="23">
        <f>E1375-E1324</f>
        <v>134672</v>
      </c>
      <c r="F1325" s="23">
        <f>F1375-F1324</f>
        <v>1945940</v>
      </c>
      <c r="G1325" s="14">
        <f>(E1325/F1325)*100</f>
        <v>6.9206655909226393</v>
      </c>
    </row>
    <row r="1326" spans="1:7" s="5" customFormat="1" ht="7.5" customHeight="1" x14ac:dyDescent="0.2">
      <c r="D1326" s="22"/>
      <c r="E1326" s="22"/>
      <c r="F1326" s="22"/>
      <c r="G1326" s="22"/>
    </row>
    <row r="1327" spans="1:7" s="5" customFormat="1" ht="11.25" x14ac:dyDescent="0.2">
      <c r="A1327" s="16" t="s">
        <v>56</v>
      </c>
      <c r="B1327" s="17"/>
      <c r="C1327" s="16" t="s">
        <v>6</v>
      </c>
      <c r="D1327" s="51">
        <v>242</v>
      </c>
      <c r="E1327" s="51">
        <v>793</v>
      </c>
      <c r="F1327" s="51">
        <v>10998</v>
      </c>
      <c r="G1327" s="14">
        <f>(E1327/F1327)*100</f>
        <v>7.2104018912529559</v>
      </c>
    </row>
    <row r="1328" spans="1:7" s="5" customFormat="1" ht="11.25" x14ac:dyDescent="0.2">
      <c r="A1328" s="20" t="s">
        <v>55</v>
      </c>
      <c r="C1328" s="20" t="s">
        <v>6</v>
      </c>
      <c r="D1328" s="52">
        <v>279</v>
      </c>
      <c r="E1328" s="52">
        <v>737</v>
      </c>
      <c r="F1328" s="52">
        <v>10365</v>
      </c>
      <c r="G1328" s="18">
        <f>(E1328/F1328)*100</f>
        <v>7.1104679208876034</v>
      </c>
    </row>
    <row r="1329" spans="1:7" s="5" customFormat="1" ht="11.25" x14ac:dyDescent="0.2">
      <c r="A1329" s="16" t="s">
        <v>54</v>
      </c>
      <c r="B1329" s="17"/>
      <c r="C1329" s="16" t="s">
        <v>6</v>
      </c>
      <c r="D1329" s="51">
        <v>1166</v>
      </c>
      <c r="E1329" s="51">
        <v>3849</v>
      </c>
      <c r="F1329" s="51">
        <v>60027</v>
      </c>
      <c r="G1329" s="14">
        <f>(E1329/F1329)*100</f>
        <v>6.4121145484531965</v>
      </c>
    </row>
    <row r="1330" spans="1:7" s="5" customFormat="1" ht="11.25" x14ac:dyDescent="0.2">
      <c r="A1330" s="20" t="s">
        <v>53</v>
      </c>
      <c r="C1330" s="20" t="s">
        <v>4</v>
      </c>
      <c r="D1330" s="52">
        <v>160</v>
      </c>
      <c r="E1330" s="52">
        <v>329</v>
      </c>
      <c r="F1330" s="52">
        <v>4055</v>
      </c>
      <c r="G1330" s="18">
        <f>(E1330/F1330)*100</f>
        <v>8.1134401972873</v>
      </c>
    </row>
    <row r="1331" spans="1:7" s="5" customFormat="1" ht="11.25" x14ac:dyDescent="0.2">
      <c r="A1331" s="16" t="s">
        <v>52</v>
      </c>
      <c r="B1331" s="17"/>
      <c r="C1331" s="16" t="s">
        <v>6</v>
      </c>
      <c r="D1331" s="51">
        <v>774</v>
      </c>
      <c r="E1331" s="51">
        <v>2629</v>
      </c>
      <c r="F1331" s="51">
        <v>44793</v>
      </c>
      <c r="G1331" s="14">
        <f>(E1331/F1331)*100</f>
        <v>5.869220637153127</v>
      </c>
    </row>
    <row r="1332" spans="1:7" s="5" customFormat="1" ht="11.25" x14ac:dyDescent="0.2">
      <c r="A1332" s="20" t="s">
        <v>51</v>
      </c>
      <c r="C1332" s="20" t="s">
        <v>4</v>
      </c>
      <c r="D1332" s="52">
        <v>587</v>
      </c>
      <c r="E1332" s="52">
        <v>2173</v>
      </c>
      <c r="F1332" s="52">
        <v>40863</v>
      </c>
      <c r="G1332" s="18">
        <f>(E1332/F1332)*100</f>
        <v>5.3177691309987027</v>
      </c>
    </row>
    <row r="1333" spans="1:7" s="5" customFormat="1" ht="11.25" x14ac:dyDescent="0.2">
      <c r="A1333" s="16" t="s">
        <v>50</v>
      </c>
      <c r="B1333" s="17"/>
      <c r="C1333" s="16" t="s">
        <v>4</v>
      </c>
      <c r="D1333" s="51">
        <v>267</v>
      </c>
      <c r="E1333" s="51">
        <v>686</v>
      </c>
      <c r="F1333" s="51">
        <v>8513</v>
      </c>
      <c r="G1333" s="14">
        <f>(E1333/F1333)*100</f>
        <v>8.0582638317866788</v>
      </c>
    </row>
    <row r="1334" spans="1:7" s="5" customFormat="1" ht="11.25" x14ac:dyDescent="0.2">
      <c r="A1334" s="20" t="s">
        <v>49</v>
      </c>
      <c r="C1334" s="20" t="s">
        <v>6</v>
      </c>
      <c r="D1334" s="52">
        <v>47</v>
      </c>
      <c r="E1334" s="52">
        <v>143</v>
      </c>
      <c r="F1334" s="52">
        <v>1717</v>
      </c>
      <c r="G1334" s="18">
        <f>(E1334/F1334)*100</f>
        <v>8.328479906814211</v>
      </c>
    </row>
    <row r="1335" spans="1:7" s="5" customFormat="1" ht="11.25" x14ac:dyDescent="0.2">
      <c r="A1335" s="16" t="s">
        <v>48</v>
      </c>
      <c r="B1335" s="17"/>
      <c r="C1335" s="16" t="s">
        <v>6</v>
      </c>
      <c r="D1335" s="51">
        <v>201</v>
      </c>
      <c r="E1335" s="51">
        <v>1244</v>
      </c>
      <c r="F1335" s="51">
        <v>16027</v>
      </c>
      <c r="G1335" s="14">
        <f>(E1335/F1335)*100</f>
        <v>7.761901790728146</v>
      </c>
    </row>
    <row r="1336" spans="1:7" s="5" customFormat="1" ht="11.25" x14ac:dyDescent="0.2">
      <c r="A1336" s="20" t="s">
        <v>47</v>
      </c>
      <c r="C1336" s="20" t="s">
        <v>6</v>
      </c>
      <c r="D1336" s="52">
        <v>65</v>
      </c>
      <c r="E1336" s="52">
        <v>128</v>
      </c>
      <c r="F1336" s="52">
        <v>1183</v>
      </c>
      <c r="G1336" s="18">
        <f>(E1336/F1336)*100</f>
        <v>10.819949281487743</v>
      </c>
    </row>
    <row r="1337" spans="1:7" s="5" customFormat="1" ht="11.25" x14ac:dyDescent="0.2">
      <c r="A1337" s="16" t="s">
        <v>46</v>
      </c>
      <c r="B1337" s="17"/>
      <c r="C1337" s="16" t="s">
        <v>6</v>
      </c>
      <c r="D1337" s="51">
        <v>239</v>
      </c>
      <c r="E1337" s="51">
        <v>1542</v>
      </c>
      <c r="F1337" s="51">
        <v>21604</v>
      </c>
      <c r="G1337" s="14">
        <f>(E1337/F1337)*100</f>
        <v>7.1375671172005193</v>
      </c>
    </row>
    <row r="1338" spans="1:7" s="5" customFormat="1" ht="11.25" x14ac:dyDescent="0.2">
      <c r="A1338" s="20" t="s">
        <v>45</v>
      </c>
      <c r="C1338" s="20" t="s">
        <v>4</v>
      </c>
      <c r="D1338" s="52">
        <v>88</v>
      </c>
      <c r="E1338" s="52">
        <v>120</v>
      </c>
      <c r="F1338" s="52">
        <v>2115</v>
      </c>
      <c r="G1338" s="18">
        <f>(E1338/F1338)*100</f>
        <v>5.6737588652482271</v>
      </c>
    </row>
    <row r="1339" spans="1:7" s="5" customFormat="1" ht="11.25" x14ac:dyDescent="0.2">
      <c r="A1339" s="16" t="s">
        <v>44</v>
      </c>
      <c r="B1339" s="17"/>
      <c r="C1339" s="16" t="s">
        <v>4</v>
      </c>
      <c r="D1339" s="51">
        <v>791</v>
      </c>
      <c r="E1339" s="51">
        <v>2327</v>
      </c>
      <c r="F1339" s="51">
        <v>30733</v>
      </c>
      <c r="G1339" s="14">
        <f>(E1339/F1339)*100</f>
        <v>7.5716656362867267</v>
      </c>
    </row>
    <row r="1340" spans="1:7" s="5" customFormat="1" ht="11.25" x14ac:dyDescent="0.2">
      <c r="A1340" s="20" t="s">
        <v>43</v>
      </c>
      <c r="C1340" s="20" t="s">
        <v>6</v>
      </c>
      <c r="D1340" s="52">
        <v>961</v>
      </c>
      <c r="E1340" s="52">
        <v>3608</v>
      </c>
      <c r="F1340" s="52">
        <v>44379</v>
      </c>
      <c r="G1340" s="18">
        <f>(E1340/F1340)*100</f>
        <v>8.1299713828612639</v>
      </c>
    </row>
    <row r="1341" spans="1:7" s="5" customFormat="1" ht="11.25" x14ac:dyDescent="0.2">
      <c r="A1341" s="16" t="s">
        <v>42</v>
      </c>
      <c r="B1341" s="17"/>
      <c r="C1341" s="16" t="s">
        <v>6</v>
      </c>
      <c r="D1341" s="51">
        <v>49</v>
      </c>
      <c r="E1341" s="51">
        <v>192</v>
      </c>
      <c r="F1341" s="51">
        <v>3388</v>
      </c>
      <c r="G1341" s="14">
        <f>(E1341/F1341)*100</f>
        <v>5.667060212514758</v>
      </c>
    </row>
    <row r="1342" spans="1:7" s="5" customFormat="1" ht="11.25" x14ac:dyDescent="0.2">
      <c r="A1342" s="20" t="s">
        <v>41</v>
      </c>
      <c r="C1342" s="20" t="s">
        <v>6</v>
      </c>
      <c r="D1342" s="52">
        <v>5</v>
      </c>
      <c r="E1342" s="52">
        <v>18</v>
      </c>
      <c r="F1342" s="52">
        <v>250</v>
      </c>
      <c r="G1342" s="18">
        <f>(E1342/F1342)*100</f>
        <v>7.1999999999999993</v>
      </c>
    </row>
    <row r="1343" spans="1:7" s="5" customFormat="1" ht="11.25" x14ac:dyDescent="0.2">
      <c r="A1343" s="16" t="s">
        <v>40</v>
      </c>
      <c r="B1343" s="17"/>
      <c r="C1343" s="16" t="s">
        <v>6</v>
      </c>
      <c r="D1343" s="51">
        <v>458</v>
      </c>
      <c r="E1343" s="51">
        <v>1167</v>
      </c>
      <c r="F1343" s="51">
        <v>12520</v>
      </c>
      <c r="G1343" s="14">
        <f>(E1343/F1343)*100</f>
        <v>9.321086261980831</v>
      </c>
    </row>
    <row r="1344" spans="1:7" s="5" customFormat="1" ht="11.25" x14ac:dyDescent="0.2">
      <c r="A1344" s="20" t="s">
        <v>39</v>
      </c>
      <c r="C1344" s="20" t="s">
        <v>6</v>
      </c>
      <c r="D1344" s="52">
        <v>130</v>
      </c>
      <c r="E1344" s="52">
        <v>762</v>
      </c>
      <c r="F1344" s="52">
        <v>11713</v>
      </c>
      <c r="G1344" s="18">
        <f>(E1344/F1344)*100</f>
        <v>6.5055920771792026</v>
      </c>
    </row>
    <row r="1345" spans="1:7" s="5" customFormat="1" ht="11.25" x14ac:dyDescent="0.2">
      <c r="A1345" s="16" t="s">
        <v>38</v>
      </c>
      <c r="B1345" s="17"/>
      <c r="C1345" s="16" t="s">
        <v>6</v>
      </c>
      <c r="D1345" s="51">
        <v>363</v>
      </c>
      <c r="E1345" s="51">
        <v>851</v>
      </c>
      <c r="F1345" s="51">
        <v>10290</v>
      </c>
      <c r="G1345" s="14">
        <f>(E1345/F1345)*100</f>
        <v>8.2701652089407194</v>
      </c>
    </row>
    <row r="1346" spans="1:7" s="5" customFormat="1" ht="11.25" x14ac:dyDescent="0.2">
      <c r="A1346" s="20" t="s">
        <v>37</v>
      </c>
      <c r="C1346" s="20" t="s">
        <v>6</v>
      </c>
      <c r="D1346" s="52">
        <v>18</v>
      </c>
      <c r="E1346" s="52">
        <v>17</v>
      </c>
      <c r="F1346" s="52">
        <v>161</v>
      </c>
      <c r="G1346" s="18">
        <f>(E1346/F1346)*100</f>
        <v>10.559006211180124</v>
      </c>
    </row>
    <row r="1347" spans="1:7" s="5" customFormat="1" ht="11.25" x14ac:dyDescent="0.2">
      <c r="A1347" s="16" t="s">
        <v>36</v>
      </c>
      <c r="B1347" s="17"/>
      <c r="C1347" s="16" t="s">
        <v>6</v>
      </c>
      <c r="D1347" s="51">
        <v>521</v>
      </c>
      <c r="E1347" s="51">
        <v>2389</v>
      </c>
      <c r="F1347" s="51">
        <v>33723</v>
      </c>
      <c r="G1347" s="14">
        <f>(E1347/F1347)*100</f>
        <v>7.0841858672122875</v>
      </c>
    </row>
    <row r="1348" spans="1:7" s="5" customFormat="1" ht="11.25" x14ac:dyDescent="0.2">
      <c r="A1348" s="20" t="s">
        <v>35</v>
      </c>
      <c r="C1348" s="20" t="s">
        <v>6</v>
      </c>
      <c r="D1348" s="52">
        <v>421</v>
      </c>
      <c r="E1348" s="52">
        <v>9626</v>
      </c>
      <c r="F1348" s="52">
        <v>104173</v>
      </c>
      <c r="G1348" s="18">
        <f>(E1348/F1348)*100</f>
        <v>9.2403981837904254</v>
      </c>
    </row>
    <row r="1349" spans="1:7" s="5" customFormat="1" ht="11.25" x14ac:dyDescent="0.2">
      <c r="A1349" s="16" t="s">
        <v>34</v>
      </c>
      <c r="B1349" s="17"/>
      <c r="C1349" s="16" t="s">
        <v>6</v>
      </c>
      <c r="D1349" s="51">
        <v>1918</v>
      </c>
      <c r="E1349" s="51">
        <v>10638</v>
      </c>
      <c r="F1349" s="51">
        <v>153204</v>
      </c>
      <c r="G1349" s="14">
        <f>(E1349/F1349)*100</f>
        <v>6.9436829325605078</v>
      </c>
    </row>
    <row r="1350" spans="1:7" s="5" customFormat="1" ht="11.25" x14ac:dyDescent="0.2">
      <c r="A1350" s="20" t="s">
        <v>33</v>
      </c>
      <c r="C1350" s="20" t="s">
        <v>6</v>
      </c>
      <c r="D1350" s="52">
        <v>112</v>
      </c>
      <c r="E1350" s="52">
        <v>150</v>
      </c>
      <c r="F1350" s="52">
        <v>2246</v>
      </c>
      <c r="G1350" s="18">
        <f>(E1350/F1350)*100</f>
        <v>6.6785396260017809</v>
      </c>
    </row>
    <row r="1351" spans="1:7" s="5" customFormat="1" ht="11.25" x14ac:dyDescent="0.2">
      <c r="A1351" s="16" t="s">
        <v>32</v>
      </c>
      <c r="B1351" s="17"/>
      <c r="C1351" s="16" t="s">
        <v>6</v>
      </c>
      <c r="D1351" s="51">
        <v>10</v>
      </c>
      <c r="E1351" s="51">
        <v>21</v>
      </c>
      <c r="F1351" s="51">
        <v>283</v>
      </c>
      <c r="G1351" s="14">
        <f>(E1351/F1351)*100</f>
        <v>7.4204946996466434</v>
      </c>
    </row>
    <row r="1352" spans="1:7" s="5" customFormat="1" ht="11.25" x14ac:dyDescent="0.2">
      <c r="A1352" s="20" t="s">
        <v>31</v>
      </c>
      <c r="C1352" s="20" t="s">
        <v>6</v>
      </c>
      <c r="D1352" s="52">
        <v>50</v>
      </c>
      <c r="E1352" s="52">
        <v>222</v>
      </c>
      <c r="F1352" s="52">
        <v>3051</v>
      </c>
      <c r="G1352" s="18">
        <f>(E1352/F1352)*100</f>
        <v>7.2763028515240897</v>
      </c>
    </row>
    <row r="1353" spans="1:7" s="5" customFormat="1" ht="11.25" x14ac:dyDescent="0.2">
      <c r="A1353" s="16" t="s">
        <v>30</v>
      </c>
      <c r="B1353" s="17"/>
      <c r="C1353" s="16" t="s">
        <v>4</v>
      </c>
      <c r="D1353" s="51">
        <v>2794</v>
      </c>
      <c r="E1353" s="51">
        <v>12954</v>
      </c>
      <c r="F1353" s="51">
        <v>189199</v>
      </c>
      <c r="G1353" s="14">
        <f>(E1353/F1353)*100</f>
        <v>6.8467592323426656</v>
      </c>
    </row>
    <row r="1354" spans="1:7" s="5" customFormat="1" ht="11.25" x14ac:dyDescent="0.2">
      <c r="A1354" s="20" t="s">
        <v>71</v>
      </c>
      <c r="C1354" s="20" t="s">
        <v>6</v>
      </c>
      <c r="D1354" s="52">
        <v>216</v>
      </c>
      <c r="E1354" s="52">
        <v>394</v>
      </c>
      <c r="F1354" s="52">
        <v>5494</v>
      </c>
      <c r="G1354" s="18">
        <f>(E1354/F1354)*100</f>
        <v>7.171459774299235</v>
      </c>
    </row>
    <row r="1355" spans="1:7" s="5" customFormat="1" ht="11.25" x14ac:dyDescent="0.2">
      <c r="A1355" s="16" t="s">
        <v>28</v>
      </c>
      <c r="B1355" s="17"/>
      <c r="C1355" s="16" t="s">
        <v>6</v>
      </c>
      <c r="D1355" s="51">
        <v>158</v>
      </c>
      <c r="E1355" s="51">
        <v>468</v>
      </c>
      <c r="F1355" s="51">
        <v>5884</v>
      </c>
      <c r="G1355" s="14">
        <f>(E1355/F1355)*100</f>
        <v>7.9537729435757987</v>
      </c>
    </row>
    <row r="1356" spans="1:7" s="5" customFormat="1" ht="11.25" x14ac:dyDescent="0.2">
      <c r="A1356" s="20" t="s">
        <v>27</v>
      </c>
      <c r="C1356" s="20" t="s">
        <v>4</v>
      </c>
      <c r="D1356" s="52">
        <v>78</v>
      </c>
      <c r="E1356" s="52">
        <v>99</v>
      </c>
      <c r="F1356" s="52">
        <v>1202</v>
      </c>
      <c r="G1356" s="18">
        <f>(E1356/F1356)*100</f>
        <v>8.2362728785357735</v>
      </c>
    </row>
    <row r="1357" spans="1:7" s="5" customFormat="1" ht="11.25" x14ac:dyDescent="0.2">
      <c r="A1357" s="16" t="s">
        <v>26</v>
      </c>
      <c r="B1357" s="17"/>
      <c r="C1357" s="16" t="s">
        <v>6</v>
      </c>
      <c r="D1357" s="51">
        <v>2757</v>
      </c>
      <c r="E1357" s="51">
        <v>14999</v>
      </c>
      <c r="F1357" s="51">
        <v>244972</v>
      </c>
      <c r="G1357" s="14">
        <f>(E1357/F1357)*100</f>
        <v>6.1227405581045993</v>
      </c>
    </row>
    <row r="1358" spans="1:7" s="5" customFormat="1" ht="11.25" x14ac:dyDescent="0.2">
      <c r="A1358" s="20" t="s">
        <v>25</v>
      </c>
      <c r="C1358" s="20" t="s">
        <v>24</v>
      </c>
      <c r="D1358" s="52">
        <v>86</v>
      </c>
      <c r="E1358" s="52">
        <v>485</v>
      </c>
      <c r="F1358" s="52">
        <v>5770</v>
      </c>
      <c r="G1358" s="18">
        <f>(E1358/F1358)*100</f>
        <v>8.4055459272097046</v>
      </c>
    </row>
    <row r="1359" spans="1:7" s="5" customFormat="1" ht="11.25" x14ac:dyDescent="0.2">
      <c r="A1359" s="16" t="s">
        <v>23</v>
      </c>
      <c r="B1359" s="17"/>
      <c r="C1359" s="16" t="s">
        <v>6</v>
      </c>
      <c r="D1359" s="51">
        <v>285</v>
      </c>
      <c r="E1359" s="51">
        <v>2485</v>
      </c>
      <c r="F1359" s="51">
        <v>21590</v>
      </c>
      <c r="G1359" s="14">
        <f>(E1359/F1359)*100</f>
        <v>11.509958314034275</v>
      </c>
    </row>
    <row r="1360" spans="1:7" s="5" customFormat="1" ht="11.25" x14ac:dyDescent="0.2">
      <c r="A1360" s="20" t="s">
        <v>22</v>
      </c>
      <c r="C1360" s="20" t="s">
        <v>6</v>
      </c>
      <c r="D1360" s="52">
        <v>10</v>
      </c>
      <c r="E1360" s="52">
        <v>17</v>
      </c>
      <c r="F1360" s="52">
        <v>300</v>
      </c>
      <c r="G1360" s="18">
        <f>(E1360/F1360)*100</f>
        <v>5.6666666666666661</v>
      </c>
    </row>
    <row r="1361" spans="1:7" s="5" customFormat="1" ht="11.25" x14ac:dyDescent="0.2">
      <c r="A1361" s="16" t="s">
        <v>21</v>
      </c>
      <c r="B1361" s="17"/>
      <c r="C1361" s="16" t="s">
        <v>6</v>
      </c>
      <c r="D1361" s="51">
        <v>116</v>
      </c>
      <c r="E1361" s="51">
        <v>220</v>
      </c>
      <c r="F1361" s="51">
        <v>2750</v>
      </c>
      <c r="G1361" s="14">
        <f>(E1361/F1361)*100</f>
        <v>8</v>
      </c>
    </row>
    <row r="1362" spans="1:7" s="5" customFormat="1" ht="11.25" x14ac:dyDescent="0.2">
      <c r="A1362" s="20" t="s">
        <v>20</v>
      </c>
      <c r="C1362" s="20" t="s">
        <v>6</v>
      </c>
      <c r="D1362" s="52">
        <v>306</v>
      </c>
      <c r="E1362" s="52">
        <v>3604</v>
      </c>
      <c r="F1362" s="52">
        <v>36527</v>
      </c>
      <c r="G1362" s="18">
        <f>(E1362/F1362)*100</f>
        <v>9.8666739672023436</v>
      </c>
    </row>
    <row r="1363" spans="1:7" s="5" customFormat="1" ht="11.25" x14ac:dyDescent="0.2">
      <c r="A1363" s="16" t="s">
        <v>19</v>
      </c>
      <c r="B1363" s="17"/>
      <c r="C1363" s="16" t="s">
        <v>6</v>
      </c>
      <c r="D1363" s="51">
        <v>455</v>
      </c>
      <c r="E1363" s="51">
        <v>2449</v>
      </c>
      <c r="F1363" s="51">
        <v>44901</v>
      </c>
      <c r="G1363" s="14">
        <f>(E1363/F1363)*100</f>
        <v>5.4542215095432178</v>
      </c>
    </row>
    <row r="1364" spans="1:7" s="5" customFormat="1" ht="11.25" x14ac:dyDescent="0.2">
      <c r="A1364" s="20" t="s">
        <v>18</v>
      </c>
      <c r="C1364" s="20" t="s">
        <v>6</v>
      </c>
      <c r="D1364" s="52">
        <v>4585</v>
      </c>
      <c r="E1364" s="52">
        <v>23014</v>
      </c>
      <c r="F1364" s="52">
        <v>367429</v>
      </c>
      <c r="G1364" s="18">
        <f>(E1364/F1364)*100</f>
        <v>6.2635230207740813</v>
      </c>
    </row>
    <row r="1365" spans="1:7" s="5" customFormat="1" ht="11.25" x14ac:dyDescent="0.2">
      <c r="A1365" s="16" t="s">
        <v>17</v>
      </c>
      <c r="B1365" s="17"/>
      <c r="C1365" s="16" t="s">
        <v>4</v>
      </c>
      <c r="D1365" s="51">
        <v>31</v>
      </c>
      <c r="E1365" s="51">
        <v>25</v>
      </c>
      <c r="F1365" s="51">
        <v>460</v>
      </c>
      <c r="G1365" s="14">
        <f>(E1365/F1365)*100</f>
        <v>5.4347826086956523</v>
      </c>
    </row>
    <row r="1366" spans="1:7" s="5" customFormat="1" ht="11.25" x14ac:dyDescent="0.2">
      <c r="A1366" s="20" t="s">
        <v>15</v>
      </c>
      <c r="C1366" s="20" t="s">
        <v>6</v>
      </c>
      <c r="D1366" s="52">
        <v>67</v>
      </c>
      <c r="E1366" s="52">
        <v>387</v>
      </c>
      <c r="F1366" s="52">
        <v>4125</v>
      </c>
      <c r="G1366" s="18">
        <f>(E1366/F1366)*100</f>
        <v>9.3818181818181809</v>
      </c>
    </row>
    <row r="1367" spans="1:7" s="5" customFormat="1" ht="11.25" x14ac:dyDescent="0.2">
      <c r="A1367" s="16" t="s">
        <v>14</v>
      </c>
      <c r="B1367" s="17"/>
      <c r="C1367" s="16" t="s">
        <v>6</v>
      </c>
      <c r="D1367" s="51">
        <v>50</v>
      </c>
      <c r="E1367" s="51">
        <v>112</v>
      </c>
      <c r="F1367" s="51">
        <v>1334</v>
      </c>
      <c r="G1367" s="14">
        <f>(E1367/F1367)*100</f>
        <v>8.3958020989505258</v>
      </c>
    </row>
    <row r="1368" spans="1:7" s="5" customFormat="1" ht="11.25" x14ac:dyDescent="0.2">
      <c r="A1368" s="20" t="s">
        <v>13</v>
      </c>
      <c r="C1368" s="20" t="s">
        <v>6</v>
      </c>
      <c r="D1368" s="52">
        <v>963</v>
      </c>
      <c r="E1368" s="52">
        <v>4510</v>
      </c>
      <c r="F1368" s="52">
        <v>65590</v>
      </c>
      <c r="G1368" s="18">
        <f>(E1368/F1368)*100</f>
        <v>6.8760481780759264</v>
      </c>
    </row>
    <row r="1369" spans="1:7" s="5" customFormat="1" ht="11.25" x14ac:dyDescent="0.2">
      <c r="A1369" s="16" t="s">
        <v>12</v>
      </c>
      <c r="B1369" s="17"/>
      <c r="C1369" s="16" t="s">
        <v>6</v>
      </c>
      <c r="D1369" s="51">
        <v>27</v>
      </c>
      <c r="E1369" s="51">
        <v>10</v>
      </c>
      <c r="F1369" s="51">
        <v>100</v>
      </c>
      <c r="G1369" s="14">
        <f>(E1369/F1369)*100</f>
        <v>10</v>
      </c>
    </row>
    <row r="1370" spans="1:7" s="5" customFormat="1" ht="11.25" x14ac:dyDescent="0.2">
      <c r="A1370" s="20" t="s">
        <v>11</v>
      </c>
      <c r="C1370" s="20" t="s">
        <v>6</v>
      </c>
      <c r="D1370" s="52">
        <v>669</v>
      </c>
      <c r="E1370" s="52">
        <v>3476</v>
      </c>
      <c r="F1370" s="52">
        <v>35630</v>
      </c>
      <c r="G1370" s="18">
        <f>(E1370/F1370)*100</f>
        <v>9.7558237440359239</v>
      </c>
    </row>
    <row r="1371" spans="1:7" s="5" customFormat="1" ht="11.25" x14ac:dyDescent="0.2">
      <c r="A1371" s="16" t="s">
        <v>10</v>
      </c>
      <c r="B1371" s="17"/>
      <c r="C1371" s="16" t="s">
        <v>6</v>
      </c>
      <c r="D1371" s="51">
        <v>3183</v>
      </c>
      <c r="E1371" s="51">
        <v>15941</v>
      </c>
      <c r="F1371" s="51">
        <v>240872</v>
      </c>
      <c r="G1371" s="14">
        <f>(E1371/F1371)*100</f>
        <v>6.6180377960078376</v>
      </c>
    </row>
    <row r="1372" spans="1:7" s="5" customFormat="1" ht="11.25" customHeight="1" x14ac:dyDescent="0.2">
      <c r="A1372" s="20" t="s">
        <v>9</v>
      </c>
      <c r="C1372" s="20" t="s">
        <v>8</v>
      </c>
      <c r="D1372" s="52">
        <v>418</v>
      </c>
      <c r="E1372" s="52">
        <v>827</v>
      </c>
      <c r="F1372" s="52">
        <v>7473</v>
      </c>
      <c r="G1372" s="18">
        <f>(E1372/F1372)*100</f>
        <v>11.066506088585575</v>
      </c>
    </row>
    <row r="1373" spans="1:7" s="5" customFormat="1" ht="11.25" customHeight="1" x14ac:dyDescent="0.2">
      <c r="A1373" s="16" t="s">
        <v>7</v>
      </c>
      <c r="B1373" s="17"/>
      <c r="C1373" s="16" t="s">
        <v>6</v>
      </c>
      <c r="D1373" s="51">
        <v>214</v>
      </c>
      <c r="E1373" s="51">
        <v>1231</v>
      </c>
      <c r="F1373" s="51">
        <v>22839</v>
      </c>
      <c r="G1373" s="14">
        <f>(E1373/F1373)*100</f>
        <v>5.3899032356933319</v>
      </c>
    </row>
    <row r="1374" spans="1:7" ht="11.25" customHeight="1" thickBot="1" x14ac:dyDescent="0.25">
      <c r="A1374" s="12" t="s">
        <v>5</v>
      </c>
      <c r="B1374" s="13"/>
      <c r="C1374" s="12" t="s">
        <v>4</v>
      </c>
      <c r="D1374" s="7">
        <v>142</v>
      </c>
      <c r="E1374" s="7">
        <v>604</v>
      </c>
      <c r="F1374" s="7">
        <v>9125</v>
      </c>
      <c r="G1374" s="6">
        <f>(E1374/F1374)*100</f>
        <v>6.6191780821917803</v>
      </c>
    </row>
    <row r="1375" spans="1:7" s="5" customFormat="1" ht="11.25" customHeight="1" thickBot="1" x14ac:dyDescent="0.25">
      <c r="A1375" s="50" t="s">
        <v>3</v>
      </c>
      <c r="B1375" s="49" t="s">
        <v>2</v>
      </c>
      <c r="C1375" s="48"/>
      <c r="D1375" s="47">
        <f>SUM(D1327:D1374,D1324)</f>
        <v>92103</v>
      </c>
      <c r="E1375" s="47">
        <f>SUM(E1327:E1374,E1324)</f>
        <v>474278</v>
      </c>
      <c r="F1375" s="47">
        <f>SUM(F1327:F1374,F1324)</f>
        <v>8462993</v>
      </c>
      <c r="G1375" s="46">
        <f>(E1375/F1375)*100</f>
        <v>5.6041402846487047</v>
      </c>
    </row>
    <row r="1376" spans="1:7" s="5" customFormat="1" ht="7.5" customHeight="1" x14ac:dyDescent="0.2">
      <c r="A1376" s="1"/>
      <c r="B1376" s="1"/>
      <c r="C1376" s="1"/>
      <c r="D1376" s="1"/>
      <c r="E1376" s="1"/>
      <c r="F1376" s="1"/>
      <c r="G1376" s="1"/>
    </row>
    <row r="1377" spans="1:7" ht="11.25" customHeight="1" x14ac:dyDescent="0.2">
      <c r="A1377" s="5" t="s">
        <v>1</v>
      </c>
      <c r="B1377" s="4" t="s">
        <v>0</v>
      </c>
      <c r="C1377" s="4"/>
      <c r="D1377" s="3"/>
      <c r="E1377" s="3"/>
      <c r="F1377" s="3"/>
      <c r="G1377" s="2"/>
    </row>
    <row r="1380" spans="1:7" ht="12.75" customHeight="1" x14ac:dyDescent="0.2"/>
    <row r="1381" spans="1:7" ht="26.25" customHeight="1" x14ac:dyDescent="0.2">
      <c r="A1381" s="45" t="s">
        <v>70</v>
      </c>
      <c r="B1381" s="44" t="s">
        <v>69</v>
      </c>
      <c r="C1381" s="43"/>
      <c r="D1381" s="43"/>
      <c r="E1381" s="43"/>
      <c r="F1381" s="43"/>
      <c r="G1381" s="43"/>
    </row>
    <row r="1382" spans="1:7" s="38" customFormat="1" ht="7.5" customHeight="1" thickBot="1" x14ac:dyDescent="0.25">
      <c r="A1382" s="42"/>
      <c r="B1382" s="42"/>
      <c r="C1382" s="42"/>
      <c r="D1382" s="41"/>
      <c r="E1382" s="40"/>
      <c r="F1382" s="40"/>
      <c r="G1382" s="39"/>
    </row>
    <row r="1383" spans="1:7" s="5" customFormat="1" ht="26.25" thickBot="1" x14ac:dyDescent="0.25">
      <c r="A1383" s="36" t="s">
        <v>68</v>
      </c>
      <c r="B1383" s="37"/>
      <c r="C1383" s="36" t="s">
        <v>67</v>
      </c>
      <c r="D1383" s="35" t="s">
        <v>66</v>
      </c>
      <c r="E1383" s="35" t="s">
        <v>65</v>
      </c>
      <c r="F1383" s="34" t="s">
        <v>64</v>
      </c>
      <c r="G1383" s="33" t="s">
        <v>63</v>
      </c>
    </row>
    <row r="1384" spans="1:7" s="5" customFormat="1" ht="27.75" thickBot="1" x14ac:dyDescent="0.25">
      <c r="A1384" s="32"/>
      <c r="B1384" s="32"/>
      <c r="C1384" s="32"/>
      <c r="D1384" s="31"/>
      <c r="E1384" s="30" t="s">
        <v>62</v>
      </c>
      <c r="F1384" s="30" t="s">
        <v>61</v>
      </c>
      <c r="G1384" s="29" t="s">
        <v>60</v>
      </c>
    </row>
    <row r="1385" spans="1:7" s="5" customFormat="1" ht="11.25" x14ac:dyDescent="0.2">
      <c r="A1385" s="28" t="s">
        <v>59</v>
      </c>
      <c r="B1385" s="27"/>
      <c r="C1385" s="26" t="s">
        <v>58</v>
      </c>
      <c r="D1385" s="25">
        <v>61183</v>
      </c>
      <c r="E1385" s="25">
        <v>333112</v>
      </c>
      <c r="F1385" s="25">
        <v>6348218</v>
      </c>
      <c r="G1385" s="18">
        <f>(E1385/F1385)*100</f>
        <v>5.2473308257529911</v>
      </c>
    </row>
    <row r="1386" spans="1:7" s="5" customFormat="1" ht="11.25" x14ac:dyDescent="0.2">
      <c r="A1386" s="24" t="s">
        <v>57</v>
      </c>
      <c r="B1386" s="17"/>
      <c r="C1386" s="17"/>
      <c r="D1386" s="23">
        <f>D1436-D1385</f>
        <v>26476</v>
      </c>
      <c r="E1386" s="23">
        <f>E1436-E1385</f>
        <v>127523</v>
      </c>
      <c r="F1386" s="23">
        <f>F1436-F1385</f>
        <v>1913905</v>
      </c>
      <c r="G1386" s="14">
        <f>(E1386/F1386)*100</f>
        <v>6.6629743900559326</v>
      </c>
    </row>
    <row r="1387" spans="1:7" s="5" customFormat="1" ht="7.5" customHeight="1" x14ac:dyDescent="0.2">
      <c r="D1387" s="22"/>
      <c r="E1387" s="22"/>
      <c r="F1387" s="22"/>
      <c r="G1387" s="22"/>
    </row>
    <row r="1388" spans="1:7" s="5" customFormat="1" ht="11.25" x14ac:dyDescent="0.2">
      <c r="A1388" s="16" t="s">
        <v>56</v>
      </c>
      <c r="B1388" s="17"/>
      <c r="C1388" s="16" t="s">
        <v>6</v>
      </c>
      <c r="D1388" s="15">
        <v>240</v>
      </c>
      <c r="E1388" s="15">
        <v>807</v>
      </c>
      <c r="F1388" s="15">
        <v>11398</v>
      </c>
      <c r="G1388" s="14">
        <f>(E1388/F1388)*100</f>
        <v>7.080189506931041</v>
      </c>
    </row>
    <row r="1389" spans="1:7" s="5" customFormat="1" ht="11.25" x14ac:dyDescent="0.2">
      <c r="A1389" s="20" t="s">
        <v>55</v>
      </c>
      <c r="C1389" s="20" t="s">
        <v>6</v>
      </c>
      <c r="D1389" s="19">
        <v>277</v>
      </c>
      <c r="E1389" s="19">
        <v>642</v>
      </c>
      <c r="F1389" s="19">
        <v>10197</v>
      </c>
      <c r="G1389" s="18">
        <f>(E1389/F1389)*100</f>
        <v>6.2959694027655191</v>
      </c>
    </row>
    <row r="1390" spans="1:7" s="5" customFormat="1" ht="11.25" x14ac:dyDescent="0.2">
      <c r="A1390" s="16" t="s">
        <v>54</v>
      </c>
      <c r="B1390" s="17"/>
      <c r="C1390" s="16" t="s">
        <v>6</v>
      </c>
      <c r="D1390" s="15">
        <v>1210</v>
      </c>
      <c r="E1390" s="15">
        <v>3740</v>
      </c>
      <c r="F1390" s="15">
        <v>61181</v>
      </c>
      <c r="G1390" s="14">
        <f>(E1390/F1390)*100</f>
        <v>6.1130089406841996</v>
      </c>
    </row>
    <row r="1391" spans="1:7" s="5" customFormat="1" ht="11.25" x14ac:dyDescent="0.2">
      <c r="A1391" s="20" t="s">
        <v>53</v>
      </c>
      <c r="C1391" s="20" t="s">
        <v>4</v>
      </c>
      <c r="D1391" s="19">
        <v>157</v>
      </c>
      <c r="E1391" s="19">
        <v>329</v>
      </c>
      <c r="F1391" s="19">
        <v>4027</v>
      </c>
      <c r="G1391" s="18">
        <f>(E1391/F1391)*100</f>
        <v>8.16985348894959</v>
      </c>
    </row>
    <row r="1392" spans="1:7" s="5" customFormat="1" ht="11.25" x14ac:dyDescent="0.2">
      <c r="A1392" s="16" t="s">
        <v>52</v>
      </c>
      <c r="B1392" s="17"/>
      <c r="C1392" s="16" t="s">
        <v>6</v>
      </c>
      <c r="D1392" s="15">
        <v>761</v>
      </c>
      <c r="E1392" s="15">
        <v>2663</v>
      </c>
      <c r="F1392" s="15">
        <v>42834</v>
      </c>
      <c r="G1392" s="14">
        <f>(E1392/F1392)*100</f>
        <v>6.2170238595508245</v>
      </c>
    </row>
    <row r="1393" spans="1:7" s="5" customFormat="1" ht="11.25" x14ac:dyDescent="0.2">
      <c r="A1393" s="20" t="s">
        <v>51</v>
      </c>
      <c r="C1393" s="20" t="s">
        <v>4</v>
      </c>
      <c r="D1393" s="19">
        <v>644</v>
      </c>
      <c r="E1393" s="19">
        <v>1868</v>
      </c>
      <c r="F1393" s="19">
        <v>33408</v>
      </c>
      <c r="G1393" s="18">
        <f>(E1393/F1393)*100</f>
        <v>5.5914750957854409</v>
      </c>
    </row>
    <row r="1394" spans="1:7" s="5" customFormat="1" ht="11.25" x14ac:dyDescent="0.2">
      <c r="A1394" s="16" t="s">
        <v>50</v>
      </c>
      <c r="B1394" s="17"/>
      <c r="C1394" s="16" t="s">
        <v>4</v>
      </c>
      <c r="D1394" s="15">
        <v>253</v>
      </c>
      <c r="E1394" s="15">
        <v>309</v>
      </c>
      <c r="F1394" s="15">
        <v>3659</v>
      </c>
      <c r="G1394" s="14">
        <f>(E1394/F1394)*100</f>
        <v>8.4449303088275496</v>
      </c>
    </row>
    <row r="1395" spans="1:7" s="5" customFormat="1" ht="11.25" x14ac:dyDescent="0.2">
      <c r="A1395" s="20" t="s">
        <v>49</v>
      </c>
      <c r="C1395" s="20" t="s">
        <v>6</v>
      </c>
      <c r="D1395" s="19">
        <v>50</v>
      </c>
      <c r="E1395" s="19">
        <v>152</v>
      </c>
      <c r="F1395" s="19">
        <v>1866</v>
      </c>
      <c r="G1395" s="18">
        <f>(E1395/F1395)*100</f>
        <v>8.145766345123258</v>
      </c>
    </row>
    <row r="1396" spans="1:7" s="5" customFormat="1" ht="11.25" x14ac:dyDescent="0.2">
      <c r="A1396" s="16" t="s">
        <v>48</v>
      </c>
      <c r="B1396" s="17"/>
      <c r="C1396" s="16" t="s">
        <v>6</v>
      </c>
      <c r="D1396" s="15">
        <v>200</v>
      </c>
      <c r="E1396" s="15">
        <v>1132</v>
      </c>
      <c r="F1396" s="15">
        <v>15465</v>
      </c>
      <c r="G1396" s="14">
        <f>(E1396/F1396)*100</f>
        <v>7.3197542838667955</v>
      </c>
    </row>
    <row r="1397" spans="1:7" s="5" customFormat="1" ht="11.25" x14ac:dyDescent="0.2">
      <c r="A1397" s="20" t="s">
        <v>47</v>
      </c>
      <c r="C1397" s="20" t="s">
        <v>6</v>
      </c>
      <c r="D1397" s="19">
        <v>70</v>
      </c>
      <c r="E1397" s="19">
        <v>112</v>
      </c>
      <c r="F1397" s="19">
        <v>1270</v>
      </c>
      <c r="G1397" s="18">
        <f>(E1397/F1397)*100</f>
        <v>8.8188976377952759</v>
      </c>
    </row>
    <row r="1398" spans="1:7" s="5" customFormat="1" ht="11.25" x14ac:dyDescent="0.2">
      <c r="A1398" s="16" t="s">
        <v>46</v>
      </c>
      <c r="B1398" s="17"/>
      <c r="C1398" s="16" t="s">
        <v>6</v>
      </c>
      <c r="D1398" s="15">
        <v>246</v>
      </c>
      <c r="E1398" s="15">
        <v>671</v>
      </c>
      <c r="F1398" s="15">
        <v>10572</v>
      </c>
      <c r="G1398" s="14">
        <f>(E1398/F1398)*100</f>
        <v>6.3469542186908807</v>
      </c>
    </row>
    <row r="1399" spans="1:7" s="5" customFormat="1" ht="11.25" x14ac:dyDescent="0.2">
      <c r="A1399" s="20" t="s">
        <v>45</v>
      </c>
      <c r="C1399" s="20" t="s">
        <v>4</v>
      </c>
      <c r="D1399" s="19">
        <v>85</v>
      </c>
      <c r="E1399" s="19">
        <v>107</v>
      </c>
      <c r="F1399" s="19">
        <v>1769</v>
      </c>
      <c r="G1399" s="18">
        <f>(E1399/F1399)*100</f>
        <v>6.0486150367439233</v>
      </c>
    </row>
    <row r="1400" spans="1:7" s="5" customFormat="1" ht="11.25" x14ac:dyDescent="0.2">
      <c r="A1400" s="16" t="s">
        <v>44</v>
      </c>
      <c r="B1400" s="17"/>
      <c r="C1400" s="16" t="s">
        <v>4</v>
      </c>
      <c r="D1400" s="15">
        <v>976</v>
      </c>
      <c r="E1400" s="15">
        <v>2680</v>
      </c>
      <c r="F1400" s="15">
        <v>34925</v>
      </c>
      <c r="G1400" s="14">
        <f>(E1400/F1400)*100</f>
        <v>7.6735862562634223</v>
      </c>
    </row>
    <row r="1401" spans="1:7" s="5" customFormat="1" ht="11.25" x14ac:dyDescent="0.2">
      <c r="A1401" s="20" t="s">
        <v>43</v>
      </c>
      <c r="C1401" s="20" t="s">
        <v>6</v>
      </c>
      <c r="D1401" s="19">
        <v>1065</v>
      </c>
      <c r="E1401" s="19">
        <v>3373</v>
      </c>
      <c r="F1401" s="19">
        <v>41360</v>
      </c>
      <c r="G1401" s="18">
        <f>(E1401/F1401)*100</f>
        <v>8.155222437137331</v>
      </c>
    </row>
    <row r="1402" spans="1:7" s="5" customFormat="1" ht="11.25" x14ac:dyDescent="0.2">
      <c r="A1402" s="16" t="s">
        <v>42</v>
      </c>
      <c r="B1402" s="17"/>
      <c r="C1402" s="16" t="s">
        <v>6</v>
      </c>
      <c r="D1402" s="15">
        <v>51</v>
      </c>
      <c r="E1402" s="15">
        <v>186</v>
      </c>
      <c r="F1402" s="15">
        <v>933</v>
      </c>
      <c r="G1402" s="21" t="s">
        <v>16</v>
      </c>
    </row>
    <row r="1403" spans="1:7" s="5" customFormat="1" ht="11.25" x14ac:dyDescent="0.2">
      <c r="A1403" s="20" t="s">
        <v>41</v>
      </c>
      <c r="C1403" s="20" t="s">
        <v>6</v>
      </c>
      <c r="D1403" s="19">
        <v>5</v>
      </c>
      <c r="E1403" s="19">
        <v>17</v>
      </c>
      <c r="F1403" s="19">
        <v>249</v>
      </c>
      <c r="G1403" s="18">
        <f>(E1403/F1403)*100</f>
        <v>6.8273092369477917</v>
      </c>
    </row>
    <row r="1404" spans="1:7" s="5" customFormat="1" ht="11.25" x14ac:dyDescent="0.2">
      <c r="A1404" s="16" t="s">
        <v>40</v>
      </c>
      <c r="B1404" s="17"/>
      <c r="C1404" s="16" t="s">
        <v>6</v>
      </c>
      <c r="D1404" s="15">
        <v>499</v>
      </c>
      <c r="E1404" s="15">
        <v>1115</v>
      </c>
      <c r="F1404" s="15">
        <v>12520</v>
      </c>
      <c r="G1404" s="14">
        <f>(E1404/F1404)*100</f>
        <v>8.9057507987220461</v>
      </c>
    </row>
    <row r="1405" spans="1:7" s="5" customFormat="1" ht="11.25" x14ac:dyDescent="0.2">
      <c r="A1405" s="20" t="s">
        <v>39</v>
      </c>
      <c r="C1405" s="20" t="s">
        <v>6</v>
      </c>
      <c r="D1405" s="19">
        <v>130</v>
      </c>
      <c r="E1405" s="19">
        <v>779</v>
      </c>
      <c r="F1405" s="19">
        <v>12224</v>
      </c>
      <c r="G1405" s="18">
        <f>(E1405/F1405)*100</f>
        <v>6.3727094240837694</v>
      </c>
    </row>
    <row r="1406" spans="1:7" s="5" customFormat="1" ht="11.25" x14ac:dyDescent="0.2">
      <c r="A1406" s="16" t="s">
        <v>38</v>
      </c>
      <c r="B1406" s="17"/>
      <c r="C1406" s="16" t="s">
        <v>6</v>
      </c>
      <c r="D1406" s="15">
        <v>368</v>
      </c>
      <c r="E1406" s="15">
        <v>1144</v>
      </c>
      <c r="F1406" s="15">
        <v>13442</v>
      </c>
      <c r="G1406" s="14">
        <f>(E1406/F1406)*100</f>
        <v>8.5106382978723403</v>
      </c>
    </row>
    <row r="1407" spans="1:7" s="5" customFormat="1" ht="11.25" x14ac:dyDescent="0.2">
      <c r="A1407" s="20" t="s">
        <v>37</v>
      </c>
      <c r="C1407" s="20" t="s">
        <v>6</v>
      </c>
      <c r="D1407" s="19">
        <v>18</v>
      </c>
      <c r="E1407" s="19">
        <v>17</v>
      </c>
      <c r="F1407" s="19">
        <v>173</v>
      </c>
      <c r="G1407" s="18">
        <f>(E1407/F1407)*100</f>
        <v>9.8265895953757223</v>
      </c>
    </row>
    <row r="1408" spans="1:7" s="5" customFormat="1" ht="11.25" x14ac:dyDescent="0.2">
      <c r="A1408" s="16" t="s">
        <v>36</v>
      </c>
      <c r="B1408" s="17"/>
      <c r="C1408" s="16" t="s">
        <v>6</v>
      </c>
      <c r="D1408" s="15">
        <v>504</v>
      </c>
      <c r="E1408" s="15">
        <v>2365</v>
      </c>
      <c r="F1408" s="15">
        <v>35469</v>
      </c>
      <c r="G1408" s="14">
        <f>(E1408/F1408)*100</f>
        <v>6.6677944120217658</v>
      </c>
    </row>
    <row r="1409" spans="1:7" s="5" customFormat="1" ht="11.25" x14ac:dyDescent="0.2">
      <c r="A1409" s="20" t="s">
        <v>35</v>
      </c>
      <c r="C1409" s="20" t="s">
        <v>6</v>
      </c>
      <c r="D1409" s="19">
        <v>366</v>
      </c>
      <c r="E1409" s="19">
        <v>8816</v>
      </c>
      <c r="F1409" s="19">
        <v>112933</v>
      </c>
      <c r="G1409" s="18">
        <f>(E1409/F1409)*100</f>
        <v>7.8063984840569187</v>
      </c>
    </row>
    <row r="1410" spans="1:7" s="5" customFormat="1" ht="11.25" x14ac:dyDescent="0.2">
      <c r="A1410" s="16" t="s">
        <v>34</v>
      </c>
      <c r="B1410" s="17"/>
      <c r="C1410" s="16" t="s">
        <v>6</v>
      </c>
      <c r="D1410" s="15">
        <v>1747</v>
      </c>
      <c r="E1410" s="15">
        <v>9069</v>
      </c>
      <c r="F1410" s="15">
        <v>140721</v>
      </c>
      <c r="G1410" s="14">
        <f>(E1410/F1410)*100</f>
        <v>6.444667107254781</v>
      </c>
    </row>
    <row r="1411" spans="1:7" s="5" customFormat="1" ht="11.25" x14ac:dyDescent="0.2">
      <c r="A1411" s="20" t="s">
        <v>33</v>
      </c>
      <c r="C1411" s="20" t="s">
        <v>6</v>
      </c>
      <c r="D1411" s="19">
        <v>117</v>
      </c>
      <c r="E1411" s="19">
        <v>368</v>
      </c>
      <c r="F1411" s="19">
        <v>5124</v>
      </c>
      <c r="G1411" s="18">
        <f>(E1411/F1411)*100</f>
        <v>7.1818891491022638</v>
      </c>
    </row>
    <row r="1412" spans="1:7" s="5" customFormat="1" ht="11.25" x14ac:dyDescent="0.2">
      <c r="A1412" s="16" t="s">
        <v>32</v>
      </c>
      <c r="B1412" s="17"/>
      <c r="C1412" s="16" t="s">
        <v>6</v>
      </c>
      <c r="D1412" s="15">
        <v>10</v>
      </c>
      <c r="E1412" s="15">
        <v>21</v>
      </c>
      <c r="F1412" s="15">
        <v>296</v>
      </c>
      <c r="G1412" s="14">
        <f>(E1412/F1412)*100</f>
        <v>7.0945945945945947</v>
      </c>
    </row>
    <row r="1413" spans="1:7" s="5" customFormat="1" ht="11.25" x14ac:dyDescent="0.2">
      <c r="A1413" s="20" t="s">
        <v>31</v>
      </c>
      <c r="C1413" s="20" t="s">
        <v>6</v>
      </c>
      <c r="D1413" s="19">
        <v>52</v>
      </c>
      <c r="E1413" s="19">
        <v>247</v>
      </c>
      <c r="F1413" s="19">
        <v>3240</v>
      </c>
      <c r="G1413" s="18">
        <f>(E1413/F1413)*100</f>
        <v>7.6234567901234565</v>
      </c>
    </row>
    <row r="1414" spans="1:7" s="5" customFormat="1" ht="11.25" x14ac:dyDescent="0.2">
      <c r="A1414" s="16" t="s">
        <v>30</v>
      </c>
      <c r="B1414" s="17"/>
      <c r="C1414" s="16" t="s">
        <v>4</v>
      </c>
      <c r="D1414" s="15">
        <v>2741</v>
      </c>
      <c r="E1414" s="15">
        <v>14311</v>
      </c>
      <c r="F1414" s="15">
        <v>209103</v>
      </c>
      <c r="G1414" s="14">
        <f>(E1414/F1414)*100</f>
        <v>6.8439955428664341</v>
      </c>
    </row>
    <row r="1415" spans="1:7" s="5" customFormat="1" ht="11.25" x14ac:dyDescent="0.2">
      <c r="A1415" s="20" t="s">
        <v>29</v>
      </c>
      <c r="C1415" s="20" t="s">
        <v>6</v>
      </c>
      <c r="D1415" s="19">
        <v>198</v>
      </c>
      <c r="E1415" s="19">
        <v>405</v>
      </c>
      <c r="F1415" s="19">
        <v>9529</v>
      </c>
      <c r="G1415" s="18">
        <f>(E1415/F1415)*100</f>
        <v>4.2501836499107988</v>
      </c>
    </row>
    <row r="1416" spans="1:7" s="5" customFormat="1" ht="11.25" x14ac:dyDescent="0.2">
      <c r="A1416" s="16" t="s">
        <v>28</v>
      </c>
      <c r="B1416" s="17"/>
      <c r="C1416" s="16" t="s">
        <v>6</v>
      </c>
      <c r="D1416" s="15">
        <v>150</v>
      </c>
      <c r="E1416" s="15">
        <v>410</v>
      </c>
      <c r="F1416" s="15">
        <v>6272</v>
      </c>
      <c r="G1416" s="14">
        <f>(E1416/F1416)*100</f>
        <v>6.5369897959183669</v>
      </c>
    </row>
    <row r="1417" spans="1:7" s="5" customFormat="1" ht="11.25" x14ac:dyDescent="0.2">
      <c r="A1417" s="20" t="s">
        <v>27</v>
      </c>
      <c r="C1417" s="20" t="s">
        <v>4</v>
      </c>
      <c r="D1417" s="19">
        <v>80</v>
      </c>
      <c r="E1417" s="19">
        <v>92</v>
      </c>
      <c r="F1417" s="19">
        <v>1031</v>
      </c>
      <c r="G1417" s="18">
        <f>(E1417/F1417)*100</f>
        <v>8.9233753637245385</v>
      </c>
    </row>
    <row r="1418" spans="1:7" s="5" customFormat="1" ht="11.25" x14ac:dyDescent="0.2">
      <c r="A1418" s="16" t="s">
        <v>26</v>
      </c>
      <c r="B1418" s="17"/>
      <c r="C1418" s="16" t="s">
        <v>6</v>
      </c>
      <c r="D1418" s="15">
        <v>2732</v>
      </c>
      <c r="E1418" s="15">
        <v>14564</v>
      </c>
      <c r="F1418" s="15">
        <v>241621</v>
      </c>
      <c r="G1418" s="14">
        <f>(E1418/F1418)*100</f>
        <v>6.0276217712864364</v>
      </c>
    </row>
    <row r="1419" spans="1:7" s="5" customFormat="1" ht="11.25" x14ac:dyDescent="0.2">
      <c r="A1419" s="20" t="s">
        <v>25</v>
      </c>
      <c r="C1419" s="20" t="s">
        <v>24</v>
      </c>
      <c r="D1419" s="19">
        <v>60</v>
      </c>
      <c r="E1419" s="19">
        <v>326</v>
      </c>
      <c r="F1419" s="19">
        <v>3609</v>
      </c>
      <c r="G1419" s="18">
        <f>(E1419/F1419)*100</f>
        <v>9.0329731227486842</v>
      </c>
    </row>
    <row r="1420" spans="1:7" s="5" customFormat="1" ht="11.25" x14ac:dyDescent="0.2">
      <c r="A1420" s="16" t="s">
        <v>23</v>
      </c>
      <c r="B1420" s="17"/>
      <c r="C1420" s="16" t="s">
        <v>6</v>
      </c>
      <c r="D1420" s="15">
        <v>283</v>
      </c>
      <c r="E1420" s="15">
        <v>1531</v>
      </c>
      <c r="F1420" s="15">
        <v>21377</v>
      </c>
      <c r="G1420" s="14">
        <f>(E1420/F1420)*100</f>
        <v>7.1619029798381435</v>
      </c>
    </row>
    <row r="1421" spans="1:7" s="5" customFormat="1" ht="11.25" x14ac:dyDescent="0.2">
      <c r="A1421" s="20" t="s">
        <v>22</v>
      </c>
      <c r="C1421" s="20" t="s">
        <v>6</v>
      </c>
      <c r="D1421" s="19">
        <v>10</v>
      </c>
      <c r="E1421" s="19">
        <v>17</v>
      </c>
      <c r="F1421" s="19">
        <v>295</v>
      </c>
      <c r="G1421" s="18">
        <f>(E1421/F1421)*100</f>
        <v>5.7627118644067794</v>
      </c>
    </row>
    <row r="1422" spans="1:7" s="5" customFormat="1" ht="11.25" x14ac:dyDescent="0.2">
      <c r="A1422" s="16" t="s">
        <v>21</v>
      </c>
      <c r="B1422" s="17"/>
      <c r="C1422" s="16" t="s">
        <v>6</v>
      </c>
      <c r="D1422" s="15">
        <v>116</v>
      </c>
      <c r="E1422" s="15">
        <v>219</v>
      </c>
      <c r="F1422" s="15">
        <v>2717</v>
      </c>
      <c r="G1422" s="14">
        <f>(E1422/F1422)*100</f>
        <v>8.0603606919396391</v>
      </c>
    </row>
    <row r="1423" spans="1:7" s="5" customFormat="1" ht="11.25" x14ac:dyDescent="0.2">
      <c r="A1423" s="20" t="s">
        <v>20</v>
      </c>
      <c r="C1423" s="20" t="s">
        <v>6</v>
      </c>
      <c r="D1423" s="19">
        <v>282</v>
      </c>
      <c r="E1423" s="19">
        <v>4033</v>
      </c>
      <c r="F1423" s="19">
        <v>40176</v>
      </c>
      <c r="G1423" s="18">
        <f>(E1423/F1423)*100</f>
        <v>10.038331342094784</v>
      </c>
    </row>
    <row r="1424" spans="1:7" s="5" customFormat="1" ht="11.25" x14ac:dyDescent="0.2">
      <c r="A1424" s="16" t="s">
        <v>19</v>
      </c>
      <c r="B1424" s="17"/>
      <c r="C1424" s="16" t="s">
        <v>6</v>
      </c>
      <c r="D1424" s="15">
        <v>557</v>
      </c>
      <c r="E1424" s="15">
        <v>2422</v>
      </c>
      <c r="F1424" s="15">
        <v>45109</v>
      </c>
      <c r="G1424" s="14">
        <f>(E1424/F1424)*100</f>
        <v>5.3692167860072271</v>
      </c>
    </row>
    <row r="1425" spans="1:7" s="5" customFormat="1" ht="11.25" x14ac:dyDescent="0.2">
      <c r="A1425" s="20" t="s">
        <v>18</v>
      </c>
      <c r="C1425" s="20" t="s">
        <v>6</v>
      </c>
      <c r="D1425" s="19">
        <v>3783</v>
      </c>
      <c r="E1425" s="19">
        <v>23209</v>
      </c>
      <c r="F1425" s="19">
        <v>376055</v>
      </c>
      <c r="G1425" s="18">
        <f>(E1425/F1425)*100</f>
        <v>6.171703607185119</v>
      </c>
    </row>
    <row r="1426" spans="1:7" s="5" customFormat="1" ht="11.25" x14ac:dyDescent="0.2">
      <c r="A1426" s="16" t="s">
        <v>17</v>
      </c>
      <c r="B1426" s="17"/>
      <c r="C1426" s="16" t="s">
        <v>4</v>
      </c>
      <c r="D1426" s="15">
        <v>33</v>
      </c>
      <c r="E1426" s="15">
        <v>1204</v>
      </c>
      <c r="F1426" s="15">
        <v>414</v>
      </c>
      <c r="G1426" s="21" t="s">
        <v>16</v>
      </c>
    </row>
    <row r="1427" spans="1:7" s="5" customFormat="1" ht="11.25" x14ac:dyDescent="0.2">
      <c r="A1427" s="20" t="s">
        <v>15</v>
      </c>
      <c r="C1427" s="20" t="s">
        <v>6</v>
      </c>
      <c r="D1427" s="19">
        <v>64</v>
      </c>
      <c r="E1427" s="19">
        <v>350</v>
      </c>
      <c r="F1427" s="19">
        <v>3916</v>
      </c>
      <c r="G1427" s="18">
        <f>(E1427/F1427)*100</f>
        <v>8.9376915219611845</v>
      </c>
    </row>
    <row r="1428" spans="1:7" s="5" customFormat="1" ht="11.25" x14ac:dyDescent="0.2">
      <c r="A1428" s="16" t="s">
        <v>14</v>
      </c>
      <c r="B1428" s="17"/>
      <c r="C1428" s="16" t="s">
        <v>6</v>
      </c>
      <c r="D1428" s="15">
        <v>54</v>
      </c>
      <c r="E1428" s="15">
        <v>168</v>
      </c>
      <c r="F1428" s="15">
        <v>1219</v>
      </c>
      <c r="G1428" s="14">
        <f>(E1428/F1428)*100</f>
        <v>13.781788351107465</v>
      </c>
    </row>
    <row r="1429" spans="1:7" s="5" customFormat="1" ht="11.25" x14ac:dyDescent="0.2">
      <c r="A1429" s="20" t="s">
        <v>13</v>
      </c>
      <c r="C1429" s="20" t="s">
        <v>6</v>
      </c>
      <c r="D1429" s="19">
        <v>929</v>
      </c>
      <c r="E1429" s="19">
        <v>4307</v>
      </c>
      <c r="F1429" s="19">
        <v>60147</v>
      </c>
      <c r="G1429" s="18">
        <f>(E1429/F1429)*100</f>
        <v>7.1607893993050356</v>
      </c>
    </row>
    <row r="1430" spans="1:7" s="5" customFormat="1" ht="11.25" x14ac:dyDescent="0.2">
      <c r="A1430" s="16" t="s">
        <v>12</v>
      </c>
      <c r="B1430" s="17"/>
      <c r="C1430" s="16" t="s">
        <v>6</v>
      </c>
      <c r="D1430" s="15">
        <v>5</v>
      </c>
      <c r="E1430" s="15">
        <v>8</v>
      </c>
      <c r="F1430" s="15">
        <v>89</v>
      </c>
      <c r="G1430" s="14">
        <f>(E1430/F1430)*100</f>
        <v>8.9887640449438209</v>
      </c>
    </row>
    <row r="1431" spans="1:7" s="5" customFormat="1" ht="11.25" x14ac:dyDescent="0.2">
      <c r="A1431" s="20" t="s">
        <v>11</v>
      </c>
      <c r="C1431" s="20" t="s">
        <v>6</v>
      </c>
      <c r="D1431" s="19">
        <v>608</v>
      </c>
      <c r="E1431" s="19">
        <v>3755</v>
      </c>
      <c r="F1431" s="19">
        <v>34203</v>
      </c>
      <c r="G1431" s="18">
        <f>(E1431/F1431)*100</f>
        <v>10.978569131362747</v>
      </c>
    </row>
    <row r="1432" spans="1:7" s="5" customFormat="1" ht="11.25" x14ac:dyDescent="0.2">
      <c r="A1432" s="16" t="s">
        <v>10</v>
      </c>
      <c r="B1432" s="17"/>
      <c r="C1432" s="16" t="s">
        <v>6</v>
      </c>
      <c r="D1432" s="15">
        <v>2868</v>
      </c>
      <c r="E1432" s="15">
        <v>11230</v>
      </c>
      <c r="F1432" s="15">
        <v>215340</v>
      </c>
      <c r="G1432" s="14">
        <f>(E1432/F1432)*100</f>
        <v>5.2150088232562464</v>
      </c>
    </row>
    <row r="1433" spans="1:7" s="5" customFormat="1" ht="11.25" customHeight="1" x14ac:dyDescent="0.2">
      <c r="A1433" s="20" t="s">
        <v>9</v>
      </c>
      <c r="C1433" s="20" t="s">
        <v>8</v>
      </c>
      <c r="D1433" s="19">
        <v>424</v>
      </c>
      <c r="E1433" s="19">
        <v>876</v>
      </c>
      <c r="F1433" s="19">
        <v>8211</v>
      </c>
      <c r="G1433" s="18">
        <f>(E1433/F1433)*100</f>
        <v>10.668615272195835</v>
      </c>
    </row>
    <row r="1434" spans="1:7" s="5" customFormat="1" ht="11.25" customHeight="1" x14ac:dyDescent="0.2">
      <c r="A1434" s="16" t="s">
        <v>7</v>
      </c>
      <c r="B1434" s="17"/>
      <c r="C1434" s="16" t="s">
        <v>6</v>
      </c>
      <c r="D1434" s="15">
        <v>223</v>
      </c>
      <c r="E1434" s="15">
        <v>1263</v>
      </c>
      <c r="F1434" s="15">
        <v>20798</v>
      </c>
      <c r="G1434" s="14">
        <f>(E1434/F1434)*100</f>
        <v>6.0726992980094243</v>
      </c>
    </row>
    <row r="1435" spans="1:7" ht="11.25" customHeight="1" thickBot="1" x14ac:dyDescent="0.25">
      <c r="A1435" s="12" t="s">
        <v>5</v>
      </c>
      <c r="B1435" s="13"/>
      <c r="C1435" s="12" t="s">
        <v>4</v>
      </c>
      <c r="D1435" s="11">
        <v>175</v>
      </c>
      <c r="E1435" s="11">
        <v>94</v>
      </c>
      <c r="F1435" s="11">
        <v>1419</v>
      </c>
      <c r="G1435" s="6">
        <f>(E1435/F1435)*100</f>
        <v>6.6243833685694158</v>
      </c>
    </row>
    <row r="1436" spans="1:7" s="5" customFormat="1" ht="11.25" customHeight="1" thickBot="1" x14ac:dyDescent="0.25">
      <c r="A1436" s="10" t="s">
        <v>3</v>
      </c>
      <c r="B1436" s="9" t="s">
        <v>2</v>
      </c>
      <c r="C1436" s="8"/>
      <c r="D1436" s="7">
        <f>SUM(D1385,D1388:D1435)</f>
        <v>87659</v>
      </c>
      <c r="E1436" s="7">
        <f>SUM(E1385,E1388:E1435)</f>
        <v>460635</v>
      </c>
      <c r="F1436" s="7">
        <f>SUM(F1385,F1388:F1435)</f>
        <v>8262123</v>
      </c>
      <c r="G1436" s="6">
        <f>(E1436/F1436)*100</f>
        <v>5.5752619514379047</v>
      </c>
    </row>
    <row r="1437" spans="1:7" s="5" customFormat="1" ht="7.5" customHeight="1" x14ac:dyDescent="0.2">
      <c r="A1437" s="1"/>
      <c r="B1437" s="1"/>
      <c r="C1437" s="1"/>
      <c r="D1437" s="1"/>
      <c r="E1437" s="1"/>
      <c r="F1437" s="1"/>
      <c r="G1437" s="1"/>
    </row>
    <row r="1438" spans="1:7" ht="11.25" customHeight="1" x14ac:dyDescent="0.2">
      <c r="A1438" s="5" t="s">
        <v>1</v>
      </c>
      <c r="B1438" s="4" t="s">
        <v>0</v>
      </c>
      <c r="C1438" s="4"/>
      <c r="D1438" s="3"/>
      <c r="E1438" s="3"/>
      <c r="F1438" s="3"/>
      <c r="G1438" s="2"/>
    </row>
  </sheetData>
  <mergeCells count="23">
    <mergeCell ref="B1:G1"/>
    <mergeCell ref="B75:G75"/>
    <mergeCell ref="B149:G149"/>
    <mergeCell ref="B221:G221"/>
    <mergeCell ref="B289:G289"/>
    <mergeCell ref="B1071:G1071"/>
    <mergeCell ref="B357:G357"/>
    <mergeCell ref="B425:G425"/>
    <mergeCell ref="B493:G493"/>
    <mergeCell ref="B561:G561"/>
    <mergeCell ref="B627:G627"/>
    <mergeCell ref="B821:G821"/>
    <mergeCell ref="B883:G883"/>
    <mergeCell ref="B945:G945"/>
    <mergeCell ref="B1008:G1008"/>
    <mergeCell ref="B693:G693"/>
    <mergeCell ref="B759:G759"/>
    <mergeCell ref="B1381:G1381"/>
    <mergeCell ref="B1194:G1194"/>
    <mergeCell ref="B1256:G1256"/>
    <mergeCell ref="B1320:G1320"/>
    <mergeCell ref="B1316:G1316"/>
    <mergeCell ref="B1132:G1132"/>
  </mergeCells>
  <hyperlinks>
    <hyperlink ref="B421" r:id="rId1" xr:uid="{5EB8C342-DB5D-4D53-8711-3F956E505E90}"/>
    <hyperlink ref="B489" r:id="rId2" xr:uid="{C3E8EE9F-A63B-4C27-94F0-DC6D28F5079A}"/>
    <hyperlink ref="B557" r:id="rId3" xr:uid="{A5CD7CDE-868C-4806-BCED-3E48B993348C}"/>
    <hyperlink ref="B623" r:id="rId4" xr:uid="{DA110830-45C3-4D8B-8C11-3EFE47985993}"/>
    <hyperlink ref="B689" r:id="rId5" xr:uid="{7C0E6C68-5496-4B1A-BA00-A13F5F0AE8A1}"/>
    <hyperlink ref="B755" r:id="rId6" xr:uid="{AB90A00E-1ADC-4865-AD15-E7738D91F44B}"/>
    <hyperlink ref="B817" r:id="rId7" xr:uid="{B22A2DC9-5C28-486F-978D-C1EDCB9B1ABE}"/>
    <hyperlink ref="B879" r:id="rId8" xr:uid="{32F90E61-9725-4559-8160-041A89E9229E}"/>
    <hyperlink ref="B941" r:id="rId9" xr:uid="{3BBD9226-BCE9-4DB0-841C-BF978CFE8243}"/>
    <hyperlink ref="B1004" r:id="rId10" xr:uid="{896FB309-A890-49D2-A595-4AC63C91C537}"/>
    <hyperlink ref="B1067" r:id="rId11" xr:uid="{C1653CE4-D969-437A-B0A6-6257852E1680}"/>
    <hyperlink ref="B1128" r:id="rId12" xr:uid="{F93E5296-271C-47D2-A41A-1FAA1F717F8C}"/>
    <hyperlink ref="B1190" r:id="rId13" xr:uid="{B8E2F414-65F2-4C57-826A-FF9E2D146999}"/>
    <hyperlink ref="B1252" r:id="rId14" xr:uid="{AAF2037A-DDA0-481A-BB14-62F66DABA9A8}"/>
    <hyperlink ref="B1314" r:id="rId15" xr:uid="{4A001B89-EC3C-4163-AE17-9050B7A77FD1}"/>
    <hyperlink ref="B1377" r:id="rId16" xr:uid="{A6F0DA77-DB44-4B3B-9296-229DAA917D16}"/>
    <hyperlink ref="B1438" r:id="rId17" xr:uid="{3DF7DEE0-CB86-4C91-BEAB-29224F164554}"/>
    <hyperlink ref="B353" r:id="rId18" xr:uid="{0A2F640A-8DCA-460E-AF3F-B8FE3D01EFAE}"/>
    <hyperlink ref="B285" r:id="rId19" xr:uid="{15FDAFF7-610B-41CE-B252-5D43EE6E1E49}"/>
    <hyperlink ref="B215" r:id="rId20" xr:uid="{40F03634-8299-4801-9C2C-0996E79DAAF5}"/>
    <hyperlink ref="B143" r:id="rId21" xr:uid="{DD5B686E-D8AF-4401-BFBA-D7C61F023159}"/>
    <hyperlink ref="B69" r:id="rId22" xr:uid="{CBC12BCE-72E5-4890-A3F7-1D60B3006E03}"/>
  </hyperlinks>
  <printOptions horizontalCentered="1"/>
  <pageMargins left="0.25" right="0.25" top="0.5" bottom="0.25" header="0.5" footer="0.5"/>
  <pageSetup scale="89" orientation="portrait" r:id="rId23"/>
  <headerFooter alignWithMargins="0"/>
  <rowBreaks count="20" manualBreakCount="20">
    <brk id="74" max="6" man="1"/>
    <brk id="220" max="6" man="1"/>
    <brk id="288" max="6" man="1"/>
    <brk id="356" max="6" man="1"/>
    <brk id="424" max="6" man="1"/>
    <brk id="492" max="6" man="1"/>
    <brk id="560" max="6" man="1"/>
    <brk id="626" max="6" man="1"/>
    <brk id="692" max="6" man="1"/>
    <brk id="758" max="6" man="1"/>
    <brk id="820" max="6" man="1"/>
    <brk id="882" max="6" man="1"/>
    <brk id="944" max="6" man="1"/>
    <brk id="1007" max="6" man="1"/>
    <brk id="1070" max="6" man="1"/>
    <brk id="1131" max="6" man="1"/>
    <brk id="1193" max="6" man="1"/>
    <brk id="1255" max="6" man="1"/>
    <brk id="1319" max="6" man="1"/>
    <brk id="138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5.29</vt:lpstr>
      <vt:lpstr>'T 5.29'!Print_Area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Cope</dc:creator>
  <cp:lastModifiedBy>Mackenzie Cope</cp:lastModifiedBy>
  <dcterms:created xsi:type="dcterms:W3CDTF">2024-03-28T19:24:27Z</dcterms:created>
  <dcterms:modified xsi:type="dcterms:W3CDTF">2024-03-28T19:24:41Z</dcterms:modified>
</cp:coreProperties>
</file>