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electricity5.0\"/>
    </mc:Choice>
  </mc:AlternateContent>
  <xr:revisionPtr revIDLastSave="0" documentId="8_{A35CE64D-D8CC-4A0B-A071-C290CFA1255E}" xr6:coauthVersionLast="47" xr6:coauthVersionMax="47" xr10:uidLastSave="{00000000-0000-0000-0000-000000000000}"/>
  <bookViews>
    <workbookView xWindow="28680" yWindow="-120" windowWidth="29040" windowHeight="15840" xr2:uid="{6E0061CF-F440-47BC-9F47-AEC6A593AD29}"/>
  </bookViews>
  <sheets>
    <sheet name="T 5.21 &amp; F 5.3" sheetId="1" r:id="rId1"/>
  </sheets>
  <definedNames>
    <definedName name="_xlnm.Print_Area" localSheetId="0">'T 5.21 &amp; F 5.3'!$A$1:$AB$60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D5" i="1"/>
  <c r="E5" i="1"/>
  <c r="G5" i="1"/>
  <c r="I5" i="1" s="1"/>
  <c r="J5" i="1"/>
  <c r="L5" i="1"/>
  <c r="N5" i="1" s="1"/>
  <c r="O5" i="1"/>
  <c r="A6" i="1"/>
  <c r="A7" i="1" s="1"/>
  <c r="A8" i="1" s="1"/>
  <c r="A9" i="1" s="1"/>
  <c r="A10" i="1" s="1"/>
  <c r="A11" i="1" s="1"/>
  <c r="A12" i="1" s="1"/>
  <c r="A13" i="1" s="1"/>
  <c r="A14" i="1" s="1"/>
  <c r="B6" i="1"/>
  <c r="D6" i="1"/>
  <c r="E6" i="1"/>
  <c r="G6" i="1"/>
  <c r="I6" i="1"/>
  <c r="J6" i="1"/>
  <c r="L6" i="1"/>
  <c r="N6" i="1"/>
  <c r="O6" i="1"/>
  <c r="B7" i="1"/>
  <c r="D7" i="1"/>
  <c r="E7" i="1"/>
  <c r="G7" i="1"/>
  <c r="I7" i="1" s="1"/>
  <c r="J7" i="1"/>
  <c r="L7" i="1"/>
  <c r="N7" i="1"/>
  <c r="O7" i="1"/>
  <c r="B8" i="1"/>
  <c r="D8" i="1" s="1"/>
  <c r="E8" i="1"/>
  <c r="G8" i="1"/>
  <c r="I8" i="1" s="1"/>
  <c r="J8" i="1"/>
  <c r="L8" i="1"/>
  <c r="N8" i="1"/>
  <c r="O8" i="1"/>
  <c r="B9" i="1"/>
  <c r="D9" i="1"/>
  <c r="E9" i="1"/>
  <c r="G9" i="1"/>
  <c r="I9" i="1"/>
  <c r="J9" i="1"/>
  <c r="L9" i="1"/>
  <c r="N9" i="1" s="1"/>
  <c r="O9" i="1"/>
  <c r="B10" i="1"/>
  <c r="D10" i="1"/>
  <c r="E10" i="1"/>
  <c r="G10" i="1"/>
  <c r="I10" i="1"/>
  <c r="J10" i="1"/>
  <c r="L10" i="1"/>
  <c r="N10" i="1"/>
  <c r="O10" i="1"/>
  <c r="B11" i="1"/>
  <c r="D11" i="1"/>
  <c r="E11" i="1"/>
  <c r="G11" i="1"/>
  <c r="I11" i="1" s="1"/>
  <c r="J11" i="1"/>
  <c r="L11" i="1"/>
  <c r="N11" i="1"/>
  <c r="O11" i="1"/>
  <c r="B12" i="1"/>
  <c r="D12" i="1" s="1"/>
  <c r="E12" i="1"/>
  <c r="G12" i="1"/>
  <c r="I12" i="1" s="1"/>
  <c r="J12" i="1"/>
  <c r="L12" i="1"/>
  <c r="N12" i="1"/>
  <c r="O12" i="1"/>
  <c r="B13" i="1"/>
  <c r="D13" i="1"/>
  <c r="E13" i="1"/>
  <c r="G13" i="1"/>
  <c r="I13" i="1"/>
  <c r="J13" i="1"/>
  <c r="L13" i="1"/>
  <c r="N13" i="1" s="1"/>
  <c r="O13" i="1"/>
  <c r="B14" i="1"/>
  <c r="D14" i="1"/>
  <c r="E14" i="1"/>
  <c r="G14" i="1"/>
  <c r="I14" i="1"/>
  <c r="J14" i="1"/>
  <c r="L14" i="1"/>
  <c r="N14" i="1"/>
  <c r="O14" i="1"/>
  <c r="B15" i="1"/>
  <c r="D15" i="1"/>
  <c r="E15" i="1"/>
  <c r="G15" i="1"/>
  <c r="I15" i="1" s="1"/>
  <c r="J15" i="1"/>
  <c r="L15" i="1"/>
  <c r="N15" i="1" s="1"/>
  <c r="O15" i="1"/>
  <c r="A16" i="1"/>
  <c r="B16" i="1"/>
  <c r="D16" i="1"/>
  <c r="E16" i="1"/>
  <c r="G16" i="1"/>
  <c r="I16" i="1"/>
  <c r="J16" i="1"/>
  <c r="L16" i="1"/>
  <c r="N16" i="1"/>
  <c r="O16" i="1"/>
  <c r="A17" i="1"/>
  <c r="A18" i="1" s="1"/>
  <c r="A19" i="1" s="1"/>
  <c r="A20" i="1" s="1"/>
  <c r="A21" i="1" s="1"/>
  <c r="B17" i="1"/>
  <c r="D17" i="1" s="1"/>
  <c r="E17" i="1"/>
  <c r="G17" i="1"/>
  <c r="I17" i="1"/>
  <c r="J17" i="1"/>
  <c r="L17" i="1"/>
  <c r="N17" i="1"/>
  <c r="O17" i="1"/>
  <c r="B18" i="1"/>
  <c r="D18" i="1" s="1"/>
  <c r="E18" i="1"/>
  <c r="G18" i="1"/>
  <c r="I18" i="1"/>
  <c r="J18" i="1"/>
  <c r="L18" i="1"/>
  <c r="N18" i="1" s="1"/>
  <c r="O18" i="1"/>
  <c r="B19" i="1"/>
  <c r="D19" i="1"/>
  <c r="E19" i="1"/>
  <c r="G19" i="1"/>
  <c r="I19" i="1" s="1"/>
  <c r="J19" i="1"/>
  <c r="L19" i="1"/>
  <c r="N19" i="1" s="1"/>
  <c r="O19" i="1"/>
  <c r="B20" i="1"/>
  <c r="D20" i="1"/>
  <c r="E20" i="1"/>
  <c r="G20" i="1"/>
  <c r="I20" i="1"/>
  <c r="J20" i="1"/>
  <c r="L20" i="1"/>
  <c r="N20" i="1"/>
  <c r="O20" i="1"/>
  <c r="B21" i="1"/>
  <c r="D21" i="1" s="1"/>
  <c r="E21" i="1"/>
  <c r="G21" i="1"/>
  <c r="I21" i="1"/>
  <c r="J21" i="1"/>
  <c r="L21" i="1"/>
  <c r="N21" i="1"/>
  <c r="O21" i="1"/>
  <c r="B22" i="1"/>
  <c r="D22" i="1"/>
  <c r="E22" i="1"/>
  <c r="G22" i="1"/>
  <c r="I22" i="1"/>
  <c r="J22" i="1"/>
  <c r="L22" i="1"/>
  <c r="N22" i="1" s="1"/>
  <c r="O22" i="1"/>
  <c r="B23" i="1"/>
  <c r="D23" i="1" s="1"/>
  <c r="E23" i="1"/>
  <c r="G23" i="1"/>
  <c r="I23" i="1"/>
  <c r="J23" i="1"/>
  <c r="L23" i="1"/>
  <c r="N23" i="1" s="1"/>
  <c r="O23" i="1"/>
  <c r="B24" i="1"/>
  <c r="D24" i="1"/>
  <c r="E24" i="1"/>
  <c r="G24" i="1"/>
  <c r="I24" i="1"/>
  <c r="J24" i="1"/>
  <c r="L24" i="1"/>
  <c r="N24" i="1"/>
  <c r="O24" i="1"/>
  <c r="B25" i="1"/>
  <c r="D25" i="1"/>
  <c r="E25" i="1"/>
  <c r="G25" i="1"/>
  <c r="I25" i="1" s="1"/>
  <c r="J25" i="1"/>
  <c r="L25" i="1"/>
  <c r="N25" i="1" s="1"/>
  <c r="O25" i="1"/>
  <c r="B26" i="1"/>
  <c r="D26" i="1"/>
  <c r="E26" i="1"/>
  <c r="G26" i="1"/>
  <c r="I26" i="1" s="1"/>
  <c r="J26" i="1"/>
  <c r="L26" i="1"/>
  <c r="N26" i="1"/>
  <c r="O26" i="1"/>
  <c r="B27" i="1"/>
  <c r="D27" i="1"/>
  <c r="E27" i="1"/>
  <c r="G27" i="1"/>
  <c r="I27" i="1"/>
  <c r="J27" i="1"/>
  <c r="L27" i="1"/>
  <c r="N27" i="1"/>
  <c r="O27" i="1"/>
  <c r="B28" i="1"/>
  <c r="D28" i="1" s="1"/>
  <c r="E28" i="1"/>
  <c r="G28" i="1"/>
  <c r="I28" i="1" s="1"/>
  <c r="J28" i="1"/>
  <c r="L28" i="1"/>
  <c r="N28" i="1"/>
  <c r="O28" i="1"/>
  <c r="B29" i="1"/>
  <c r="D29" i="1" s="1"/>
  <c r="E29" i="1"/>
  <c r="G29" i="1"/>
  <c r="I29" i="1"/>
  <c r="J29" i="1"/>
  <c r="L29" i="1"/>
  <c r="N29" i="1"/>
  <c r="O29" i="1"/>
  <c r="B30" i="1"/>
  <c r="D30" i="1"/>
  <c r="E30" i="1"/>
  <c r="G30" i="1"/>
  <c r="I30" i="1"/>
  <c r="J30" i="1"/>
  <c r="L30" i="1"/>
  <c r="N30" i="1" s="1"/>
  <c r="O30" i="1"/>
  <c r="B31" i="1"/>
  <c r="D31" i="1" s="1"/>
  <c r="E31" i="1"/>
  <c r="G31" i="1"/>
  <c r="I31" i="1"/>
  <c r="J31" i="1"/>
  <c r="L31" i="1"/>
  <c r="N31" i="1" s="1"/>
  <c r="O31" i="1"/>
  <c r="B32" i="1"/>
  <c r="D32" i="1"/>
  <c r="E32" i="1"/>
  <c r="G32" i="1"/>
  <c r="I32" i="1"/>
  <c r="J32" i="1"/>
  <c r="L32" i="1"/>
  <c r="N32" i="1"/>
  <c r="O32" i="1"/>
  <c r="B33" i="1"/>
  <c r="D33" i="1"/>
  <c r="E33" i="1"/>
  <c r="G33" i="1"/>
  <c r="I33" i="1" s="1"/>
  <c r="J33" i="1"/>
  <c r="L33" i="1"/>
  <c r="N33" i="1" s="1"/>
  <c r="O33" i="1"/>
  <c r="B34" i="1"/>
  <c r="D34" i="1"/>
  <c r="E34" i="1"/>
  <c r="G34" i="1"/>
  <c r="I34" i="1" s="1"/>
  <c r="J34" i="1"/>
  <c r="L34" i="1"/>
  <c r="N34" i="1"/>
  <c r="O34" i="1"/>
  <c r="B35" i="1"/>
  <c r="D35" i="1"/>
  <c r="E35" i="1"/>
  <c r="G35" i="1"/>
  <c r="I35" i="1"/>
  <c r="J35" i="1"/>
  <c r="L35" i="1"/>
  <c r="N35" i="1"/>
  <c r="O35" i="1"/>
  <c r="B36" i="1"/>
  <c r="D36" i="1" s="1"/>
  <c r="E36" i="1"/>
  <c r="G36" i="1"/>
  <c r="I36" i="1" s="1"/>
  <c r="J36" i="1"/>
  <c r="L36" i="1"/>
  <c r="N36" i="1"/>
  <c r="O36" i="1"/>
  <c r="B37" i="1"/>
  <c r="D37" i="1" s="1"/>
  <c r="E37" i="1"/>
  <c r="G37" i="1"/>
  <c r="I37" i="1"/>
  <c r="J37" i="1"/>
  <c r="L37" i="1"/>
  <c r="N37" i="1"/>
  <c r="O37" i="1"/>
  <c r="B38" i="1"/>
  <c r="D38" i="1"/>
  <c r="E38" i="1"/>
  <c r="G38" i="1"/>
  <c r="I38" i="1"/>
  <c r="J38" i="1"/>
  <c r="L38" i="1"/>
  <c r="N38" i="1" s="1"/>
  <c r="O38" i="1"/>
  <c r="B39" i="1"/>
  <c r="D39" i="1" s="1"/>
  <c r="E39" i="1"/>
  <c r="G39" i="1"/>
  <c r="I39" i="1"/>
  <c r="J39" i="1"/>
  <c r="L39" i="1"/>
  <c r="N39" i="1" s="1"/>
  <c r="O39" i="1"/>
  <c r="B40" i="1"/>
  <c r="D40" i="1"/>
  <c r="E40" i="1"/>
  <c r="G40" i="1"/>
  <c r="I40" i="1"/>
  <c r="J40" i="1"/>
  <c r="L40" i="1"/>
  <c r="N40" i="1"/>
  <c r="O40" i="1"/>
  <c r="B41" i="1"/>
  <c r="D41" i="1"/>
  <c r="E41" i="1"/>
  <c r="G41" i="1"/>
  <c r="I41" i="1" s="1"/>
  <c r="J41" i="1"/>
  <c r="L41" i="1"/>
  <c r="N41" i="1" s="1"/>
  <c r="O41" i="1"/>
  <c r="B42" i="1"/>
  <c r="D42" i="1"/>
  <c r="E42" i="1"/>
  <c r="G42" i="1"/>
  <c r="I42" i="1" s="1"/>
  <c r="J42" i="1"/>
  <c r="L42" i="1"/>
  <c r="N42" i="1"/>
  <c r="O42" i="1"/>
  <c r="B43" i="1"/>
  <c r="D43" i="1"/>
  <c r="E43" i="1"/>
  <c r="G43" i="1"/>
  <c r="I43" i="1"/>
  <c r="J43" i="1"/>
  <c r="L43" i="1"/>
  <c r="N43" i="1"/>
  <c r="O43" i="1"/>
  <c r="B44" i="1"/>
  <c r="D44" i="1" s="1"/>
  <c r="E44" i="1"/>
  <c r="G44" i="1"/>
  <c r="I44" i="1" s="1"/>
  <c r="J44" i="1"/>
  <c r="L44" i="1"/>
  <c r="N44" i="1"/>
  <c r="O44" i="1"/>
  <c r="B45" i="1"/>
  <c r="D45" i="1" s="1"/>
  <c r="E45" i="1"/>
  <c r="G45" i="1"/>
  <c r="I45" i="1"/>
  <c r="J45" i="1"/>
  <c r="L45" i="1"/>
  <c r="N45" i="1"/>
  <c r="O45" i="1"/>
  <c r="B46" i="1"/>
  <c r="D46" i="1"/>
  <c r="E46" i="1"/>
  <c r="G46" i="1"/>
  <c r="I46" i="1"/>
  <c r="J46" i="1"/>
  <c r="L46" i="1"/>
  <c r="N46" i="1" s="1"/>
  <c r="O46" i="1"/>
  <c r="B47" i="1"/>
  <c r="D47" i="1" s="1"/>
  <c r="E47" i="1"/>
  <c r="G47" i="1"/>
  <c r="I47" i="1"/>
  <c r="J47" i="1"/>
  <c r="L47" i="1"/>
  <c r="N47" i="1" s="1"/>
  <c r="O47" i="1"/>
  <c r="B48" i="1"/>
  <c r="D48" i="1"/>
  <c r="E48" i="1"/>
  <c r="G48" i="1"/>
  <c r="I48" i="1"/>
  <c r="J48" i="1"/>
  <c r="L48" i="1"/>
  <c r="N48" i="1"/>
  <c r="O48" i="1"/>
  <c r="B49" i="1"/>
  <c r="D49" i="1"/>
  <c r="E49" i="1"/>
  <c r="G49" i="1"/>
  <c r="I49" i="1" s="1"/>
  <c r="J49" i="1"/>
  <c r="L49" i="1"/>
  <c r="N49" i="1" s="1"/>
  <c r="O49" i="1"/>
  <c r="B50" i="1"/>
  <c r="D50" i="1"/>
  <c r="E50" i="1"/>
  <c r="G50" i="1"/>
  <c r="I50" i="1" s="1"/>
  <c r="J50" i="1"/>
  <c r="L50" i="1"/>
  <c r="N50" i="1"/>
  <c r="O50" i="1"/>
  <c r="B51" i="1"/>
  <c r="D51" i="1"/>
  <c r="E51" i="1"/>
  <c r="G51" i="1"/>
  <c r="I51" i="1"/>
  <c r="J51" i="1"/>
  <c r="L51" i="1"/>
  <c r="N51" i="1"/>
  <c r="O51" i="1"/>
  <c r="B52" i="1"/>
  <c r="D52" i="1" s="1"/>
  <c r="E52" i="1"/>
  <c r="G52" i="1"/>
  <c r="I52" i="1" s="1"/>
  <c r="J52" i="1"/>
  <c r="L52" i="1"/>
  <c r="N52" i="1"/>
  <c r="O52" i="1"/>
  <c r="B53" i="1"/>
  <c r="D53" i="1" s="1"/>
  <c r="E53" i="1"/>
  <c r="G53" i="1"/>
  <c r="I53" i="1"/>
  <c r="J53" i="1"/>
  <c r="L53" i="1"/>
  <c r="N53" i="1"/>
  <c r="O53" i="1"/>
  <c r="B54" i="1"/>
  <c r="D54" i="1"/>
  <c r="E54" i="1"/>
  <c r="G54" i="1"/>
  <c r="I54" i="1"/>
  <c r="J54" i="1"/>
  <c r="L54" i="1"/>
  <c r="N54" i="1" s="1"/>
  <c r="O54" i="1"/>
  <c r="B55" i="1"/>
  <c r="D55" i="1" s="1"/>
  <c r="E55" i="1"/>
  <c r="G55" i="1"/>
  <c r="I55" i="1"/>
  <c r="J55" i="1"/>
  <c r="L55" i="1"/>
  <c r="N55" i="1" s="1"/>
  <c r="O55" i="1"/>
</calcChain>
</file>

<file path=xl/sharedStrings.xml><?xml version="1.0" encoding="utf-8"?>
<sst xmlns="http://schemas.openxmlformats.org/spreadsheetml/2006/main" count="27" uniqueCount="27">
  <si>
    <t>1 - U.S. Department of Labor, Bureau of Labor Statistics, Series ID: CUUR0000SA0</t>
  </si>
  <si>
    <t>EIA, Electric Power Monthly</t>
  </si>
  <si>
    <t>Source:</t>
  </si>
  <si>
    <t>Only includes electric utilities</t>
  </si>
  <si>
    <t>Note:</t>
  </si>
  <si>
    <r>
      <t>CPI</t>
    </r>
    <r>
      <rPr>
        <vertAlign val="superscript"/>
        <sz val="7"/>
        <rFont val="Times New Roman"/>
        <family val="1"/>
      </rPr>
      <t>1</t>
    </r>
  </si>
  <si>
    <t>Million              Btu               per                Barrel</t>
  </si>
  <si>
    <r>
      <t xml:space="preserve">Real                  </t>
    </r>
    <r>
      <rPr>
        <sz val="6"/>
        <rFont val="Times New Roman"/>
        <family val="1"/>
      </rPr>
      <t xml:space="preserve"> Dollars                    per                 Million                 Btu</t>
    </r>
  </si>
  <si>
    <r>
      <t>Real</t>
    </r>
    <r>
      <rPr>
        <sz val="6"/>
        <color indexed="9"/>
        <rFont val="Times New Roman"/>
        <family val="1"/>
      </rPr>
      <t xml:space="preserve">             </t>
    </r>
    <r>
      <rPr>
        <sz val="6"/>
        <rFont val="Times New Roman"/>
        <family val="1"/>
      </rPr>
      <t xml:space="preserve">   Dollars                  per                     Barrel</t>
    </r>
  </si>
  <si>
    <r>
      <t>Nominal</t>
    </r>
    <r>
      <rPr>
        <sz val="6"/>
        <color indexed="9"/>
        <rFont val="Times New Roman"/>
        <family val="1"/>
      </rPr>
      <t xml:space="preserve">         </t>
    </r>
    <r>
      <rPr>
        <sz val="6"/>
        <rFont val="Times New Roman"/>
        <family val="1"/>
      </rPr>
      <t xml:space="preserve">  Dollars            per               Million              Btu</t>
    </r>
  </si>
  <si>
    <r>
      <t>Nominal</t>
    </r>
    <r>
      <rPr>
        <sz val="6"/>
        <color indexed="9"/>
        <rFont val="Times New Roman"/>
        <family val="1"/>
      </rPr>
      <t xml:space="preserve">              </t>
    </r>
    <r>
      <rPr>
        <sz val="6"/>
        <rFont val="Times New Roman"/>
        <family val="1"/>
      </rPr>
      <t>Dollars              per            Barrel</t>
    </r>
  </si>
  <si>
    <t>Million                           Btu                           per                             Thousand                   cf</t>
  </si>
  <si>
    <r>
      <t xml:space="preserve">Real            </t>
    </r>
    <r>
      <rPr>
        <sz val="6"/>
        <rFont val="Times New Roman"/>
        <family val="1"/>
      </rPr>
      <t xml:space="preserve"> Dollars               per               Million                           Btu</t>
    </r>
  </si>
  <si>
    <r>
      <t>Real</t>
    </r>
    <r>
      <rPr>
        <sz val="6"/>
        <color indexed="9"/>
        <rFont val="Times New Roman"/>
        <family val="1"/>
      </rPr>
      <t xml:space="preserve">              </t>
    </r>
    <r>
      <rPr>
        <sz val="6"/>
        <rFont val="Times New Roman"/>
        <family val="1"/>
      </rPr>
      <t>Dollars                per               Thousand                  cf</t>
    </r>
  </si>
  <si>
    <r>
      <t>Nominal</t>
    </r>
    <r>
      <rPr>
        <sz val="6"/>
        <color indexed="9"/>
        <rFont val="Times New Roman"/>
        <family val="1"/>
      </rPr>
      <t xml:space="preserve">                </t>
    </r>
    <r>
      <rPr>
        <sz val="6"/>
        <rFont val="Times New Roman"/>
        <family val="1"/>
      </rPr>
      <t xml:space="preserve">  Dollars                per               Million               Btu</t>
    </r>
  </si>
  <si>
    <r>
      <t xml:space="preserve">Nominal  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 xml:space="preserve">              Dollars                 per               Thousand                cf</t>
    </r>
  </si>
  <si>
    <t>Million                 Btu              per               Short                   Ton</t>
  </si>
  <si>
    <r>
      <t>Real</t>
    </r>
    <r>
      <rPr>
        <sz val="6"/>
        <rFont val="Times New Roman"/>
        <family val="1"/>
      </rPr>
      <t xml:space="preserve">               Dollars             per              Million                Btu</t>
    </r>
  </si>
  <si>
    <r>
      <t>Real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 xml:space="preserve">             Dollars              per            Short          Ton</t>
    </r>
  </si>
  <si>
    <r>
      <t>Nominal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>Dollars                 per                Million                Btu</t>
    </r>
  </si>
  <si>
    <r>
      <t>Nominal</t>
    </r>
    <r>
      <rPr>
        <sz val="6"/>
        <color indexed="9"/>
        <rFont val="Times New Roman"/>
        <family val="1"/>
      </rPr>
      <t xml:space="preserve"> </t>
    </r>
    <r>
      <rPr>
        <sz val="6"/>
        <rFont val="Times New Roman"/>
        <family val="1"/>
      </rPr>
      <t>Dollars              per           Short            Ton</t>
    </r>
  </si>
  <si>
    <t>Light Oil</t>
  </si>
  <si>
    <t>Natural Gas</t>
  </si>
  <si>
    <t>Coal</t>
  </si>
  <si>
    <t>Year</t>
  </si>
  <si>
    <t>Cost of Fuel to Generate Electricity in Utah, 1970-2020</t>
  </si>
  <si>
    <t>Table 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</si>
</sst>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#,##0.0"/>
  </numFmts>
  <fonts count="21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6"/>
      <name val="Times New Roman"/>
      <family val="1"/>
    </font>
    <font>
      <sz val="6"/>
      <color indexed="10"/>
      <name val="Times New Roman"/>
      <family val="1"/>
    </font>
    <font>
      <sz val="6"/>
      <color indexed="9"/>
      <name val="Times New Roman"/>
      <family val="1"/>
    </font>
    <font>
      <sz val="8"/>
      <color indexed="9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5" fillId="2" borderId="0"/>
    <xf numFmtId="0" fontId="5" fillId="0" borderId="0"/>
    <xf numFmtId="0" fontId="5" fillId="2" borderId="0"/>
    <xf numFmtId="0" fontId="5" fillId="2" borderId="0"/>
    <xf numFmtId="0" fontId="5" fillId="2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/>
    <xf numFmtId="164" fontId="1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1" applyFont="1" applyFill="1" applyAlignment="1" applyProtection="1">
      <alignment vertical="center"/>
    </xf>
    <xf numFmtId="165" fontId="3" fillId="0" borderId="0" xfId="1" applyNumberFormat="1" applyFont="1" applyAlignment="1" applyProtection="1">
      <alignment horizontal="left" vertical="center"/>
    </xf>
    <xf numFmtId="165" fontId="3" fillId="0" borderId="0" xfId="1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2" fontId="1" fillId="0" borderId="0" xfId="2" applyNumberFormat="1" applyFont="1" applyFill="1" applyAlignment="1">
      <alignment vertical="center"/>
    </xf>
    <xf numFmtId="164" fontId="1" fillId="0" borderId="0" xfId="2" applyNumberFormat="1" applyFont="1" applyFill="1" applyAlignment="1">
      <alignment vertical="center"/>
    </xf>
    <xf numFmtId="165" fontId="1" fillId="0" borderId="0" xfId="2" applyFont="1" applyFill="1" applyAlignment="1">
      <alignment vertical="center"/>
    </xf>
    <xf numFmtId="0" fontId="6" fillId="0" borderId="0" xfId="0" applyFont="1" applyAlignment="1">
      <alignment vertical="center"/>
    </xf>
    <xf numFmtId="165" fontId="4" fillId="0" borderId="1" xfId="0" applyNumberFormat="1" applyFont="1" applyBorder="1" applyAlignment="1">
      <alignment horizontal="center"/>
    </xf>
    <xf numFmtId="2" fontId="4" fillId="0" borderId="0" xfId="2" applyNumberFormat="1" applyFont="1" applyFill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2" fontId="4" fillId="0" borderId="2" xfId="2" applyNumberFormat="1" applyFont="1" applyFill="1" applyBorder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4" fontId="7" fillId="0" borderId="2" xfId="2" applyNumberFormat="1" applyFont="1" applyFill="1" applyBorder="1" applyAlignment="1">
      <alignment horizontal="right" vertical="center"/>
    </xf>
    <xf numFmtId="4" fontId="7" fillId="0" borderId="3" xfId="2" applyNumberFormat="1" applyFont="1" applyFill="1" applyBorder="1" applyAlignment="1">
      <alignment horizontal="right" vertical="center"/>
    </xf>
    <xf numFmtId="1" fontId="4" fillId="0" borderId="2" xfId="2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2" fontId="4" fillId="3" borderId="0" xfId="0" applyNumberFormat="1" applyFont="1" applyFill="1" applyAlignment="1">
      <alignment horizontal="right" vertical="center"/>
    </xf>
    <xf numFmtId="4" fontId="4" fillId="3" borderId="0" xfId="2" applyNumberFormat="1" applyFont="1" applyFill="1" applyAlignment="1">
      <alignment horizontal="right" vertical="center"/>
    </xf>
    <xf numFmtId="2" fontId="4" fillId="3" borderId="0" xfId="2" applyNumberFormat="1" applyFont="1" applyFill="1" applyAlignment="1">
      <alignment horizontal="right" vertical="center"/>
    </xf>
    <xf numFmtId="4" fontId="4" fillId="3" borderId="5" xfId="2" applyNumberFormat="1" applyFont="1" applyFill="1" applyBorder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4" fontId="7" fillId="3" borderId="0" xfId="2" applyNumberFormat="1" applyFont="1" applyFill="1" applyAlignment="1">
      <alignment horizontal="right" vertical="center"/>
    </xf>
    <xf numFmtId="4" fontId="7" fillId="3" borderId="5" xfId="2" applyNumberFormat="1" applyFont="1" applyFill="1" applyBorder="1" applyAlignment="1">
      <alignment horizontal="right" vertical="center"/>
    </xf>
    <xf numFmtId="1" fontId="4" fillId="3" borderId="0" xfId="2" applyNumberFormat="1" applyFont="1" applyFill="1" applyAlignment="1">
      <alignment horizontal="center" vertical="center"/>
    </xf>
    <xf numFmtId="165" fontId="4" fillId="0" borderId="4" xfId="3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4" fontId="4" fillId="0" borderId="0" xfId="2" applyNumberFormat="1" applyFont="1" applyFill="1" applyAlignment="1">
      <alignment horizontal="right" vertical="center"/>
    </xf>
    <xf numFmtId="2" fontId="4" fillId="0" borderId="0" xfId="2" applyNumberFormat="1" applyFont="1" applyFill="1" applyAlignment="1">
      <alignment horizontal="right" vertical="center"/>
    </xf>
    <xf numFmtId="4" fontId="4" fillId="0" borderId="5" xfId="2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4" fontId="7" fillId="0" borderId="0" xfId="2" applyNumberFormat="1" applyFont="1" applyFill="1" applyAlignment="1">
      <alignment horizontal="right" vertical="center"/>
    </xf>
    <xf numFmtId="4" fontId="7" fillId="0" borderId="5" xfId="2" applyNumberFormat="1" applyFont="1" applyFill="1" applyBorder="1" applyAlignment="1">
      <alignment horizontal="right" vertical="center"/>
    </xf>
    <xf numFmtId="1" fontId="4" fillId="0" borderId="0" xfId="2" applyNumberFormat="1" applyFont="1" applyFill="1" applyAlignment="1">
      <alignment horizontal="center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" fontId="4" fillId="3" borderId="6" xfId="2" applyNumberFormat="1" applyFont="1" applyFill="1" applyBorder="1" applyAlignment="1">
      <alignment horizontal="center" vertical="center"/>
    </xf>
    <xf numFmtId="2" fontId="7" fillId="0" borderId="0" xfId="2" applyNumberFormat="1" applyFont="1" applyFill="1" applyAlignment="1">
      <alignment horizontal="right" vertical="center"/>
    </xf>
    <xf numFmtId="1" fontId="4" fillId="0" borderId="6" xfId="2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2" fontId="7" fillId="3" borderId="0" xfId="2" applyNumberFormat="1" applyFont="1" applyFill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5" fontId="4" fillId="0" borderId="0" xfId="2" applyFont="1" applyFill="1" applyAlignment="1">
      <alignment horizontal="right" vertical="center"/>
    </xf>
    <xf numFmtId="4" fontId="4" fillId="0" borderId="0" xfId="2" applyNumberFormat="1" applyFont="1" applyFill="1" applyAlignment="1">
      <alignment horizontal="center" vertical="center"/>
    </xf>
    <xf numFmtId="4" fontId="4" fillId="0" borderId="7" xfId="2" applyNumberFormat="1" applyFont="1" applyFill="1" applyBorder="1" applyAlignment="1">
      <alignment horizontal="right" vertical="center"/>
    </xf>
    <xf numFmtId="4" fontId="7" fillId="0" borderId="7" xfId="2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4" applyFont="1" applyFill="1" applyAlignment="1">
      <alignment horizontal="centerContinuous" vertical="center" wrapText="1"/>
    </xf>
    <xf numFmtId="164" fontId="11" fillId="4" borderId="9" xfId="4" applyNumberFormat="1" applyFont="1" applyFill="1" applyBorder="1" applyAlignment="1">
      <alignment horizontal="right" vertical="center" wrapText="1"/>
    </xf>
    <xf numFmtId="0" fontId="12" fillId="4" borderId="9" xfId="4" applyFont="1" applyFill="1" applyBorder="1" applyAlignment="1">
      <alignment horizontal="right" vertical="center" wrapText="1"/>
    </xf>
    <xf numFmtId="164" fontId="11" fillId="4" borderId="10" xfId="4" applyNumberFormat="1" applyFont="1" applyFill="1" applyBorder="1" applyAlignment="1">
      <alignment horizontal="right" vertical="center" wrapText="1"/>
    </xf>
    <xf numFmtId="0" fontId="12" fillId="4" borderId="11" xfId="4" applyFont="1" applyFill="1" applyBorder="1" applyAlignment="1">
      <alignment horizontal="right" vertical="center" wrapText="1"/>
    </xf>
    <xf numFmtId="0" fontId="14" fillId="4" borderId="9" xfId="4" applyFont="1" applyFill="1" applyBorder="1" applyAlignment="1">
      <alignment vertical="center" wrapText="1"/>
    </xf>
    <xf numFmtId="0" fontId="1" fillId="0" borderId="0" xfId="5" applyFont="1" applyFill="1" applyAlignment="1">
      <alignment horizontal="centerContinuous" vertical="center"/>
    </xf>
    <xf numFmtId="0" fontId="15" fillId="5" borderId="9" xfId="0" applyFont="1" applyFill="1" applyBorder="1" applyAlignment="1">
      <alignment horizontal="center" vertical="center"/>
    </xf>
    <xf numFmtId="0" fontId="16" fillId="4" borderId="9" xfId="5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6" fillId="4" borderId="11" xfId="5" applyFont="1" applyFill="1" applyBorder="1" applyAlignment="1">
      <alignment horizontal="center" vertical="center"/>
    </xf>
    <xf numFmtId="0" fontId="16" fillId="4" borderId="9" xfId="5" applyFont="1" applyFill="1" applyBorder="1" applyAlignment="1">
      <alignment horizontal="center" vertical="center"/>
    </xf>
    <xf numFmtId="0" fontId="1" fillId="0" borderId="0" xfId="6" applyFont="1" applyFill="1" applyAlignment="1">
      <alignment vertical="center"/>
    </xf>
    <xf numFmtId="164" fontId="1" fillId="0" borderId="2" xfId="6" applyNumberFormat="1" applyFont="1" applyFill="1" applyBorder="1" applyAlignment="1">
      <alignment vertical="center"/>
    </xf>
    <xf numFmtId="0" fontId="1" fillId="0" borderId="2" xfId="6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5" applyFont="1" applyFill="1" applyBorder="1" applyAlignment="1">
      <alignment vertical="center"/>
    </xf>
    <xf numFmtId="164" fontId="1" fillId="0" borderId="0" xfId="6" applyNumberFormat="1" applyFont="1" applyFill="1" applyAlignment="1">
      <alignment vertical="center"/>
    </xf>
    <xf numFmtId="167" fontId="17" fillId="0" borderId="0" xfId="6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6" applyFont="1" applyFill="1" applyAlignment="1">
      <alignment vertical="center"/>
    </xf>
    <xf numFmtId="0" fontId="20" fillId="0" borderId="0" xfId="5" applyFont="1" applyFill="1" applyAlignment="1">
      <alignment vertical="center"/>
    </xf>
  </cellXfs>
  <cellStyles count="7">
    <cellStyle name="F5" xfId="6" xr:uid="{0C1F8279-5996-4F68-9B4A-E5A66923DEFF}"/>
    <cellStyle name="F6" xfId="5" xr:uid="{77FD9925-0BA5-4DD6-8390-1EA6E1FB5C7E}"/>
    <cellStyle name="F7" xfId="2" xr:uid="{3E2C15F3-6CD5-46CC-A80C-E461435C7EF1}"/>
    <cellStyle name="F8" xfId="4" xr:uid="{21DBD881-4F4F-4C79-A97A-1E458D2FB6A8}"/>
    <cellStyle name="Hyperlink" xfId="1" builtinId="8"/>
    <cellStyle name="Normal" xfId="0" builtinId="0"/>
    <cellStyle name="Normal_T 3.14 &amp; F 3.7" xfId="3" xr:uid="{5BEBB36F-9F33-420B-963A-E340E2D8E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5.3 - Cost of Fuel to Generate Electricity in Utah, 1970-2020</a:t>
            </a:r>
          </a:p>
        </c:rich>
      </c:tx>
      <c:layout>
        <c:manualLayout>
          <c:xMode val="edge"/>
          <c:yMode val="edge"/>
          <c:x val="0.18498626357836656"/>
          <c:y val="4.18241469816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1009174311927"/>
          <c:y val="0.12853470902344102"/>
          <c:w val="0.83208552215644582"/>
          <c:h val="0.66287175309982804"/>
        </c:manualLayout>
      </c:layout>
      <c:lineChart>
        <c:grouping val="standard"/>
        <c:varyColors val="0"/>
        <c:ser>
          <c:idx val="0"/>
          <c:order val="0"/>
          <c:tx>
            <c:v>Coal (nominal $)</c:v>
          </c:tx>
          <c:marker>
            <c:symbol val="none"/>
          </c:marker>
          <c:cat>
            <c:numRef>
              <c:f>'T 5.21 &amp; F 5.3'!$A$5:$A$55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 5.21 &amp; F 5.3'!$C$5:$C$55</c:f>
              <c:numCache>
                <c:formatCode>#,##0.00</c:formatCode>
                <c:ptCount val="51"/>
                <c:pt idx="0">
                  <c:v>0.23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0.4</c:v>
                </c:pt>
                <c:pt idx="5">
                  <c:v>0.48</c:v>
                </c:pt>
                <c:pt idx="6">
                  <c:v>0.64</c:v>
                </c:pt>
                <c:pt idx="7">
                  <c:v>0.74</c:v>
                </c:pt>
                <c:pt idx="8">
                  <c:v>0.85</c:v>
                </c:pt>
                <c:pt idx="9">
                  <c:v>1.03</c:v>
                </c:pt>
                <c:pt idx="10">
                  <c:v>1.1399999999999999</c:v>
                </c:pt>
                <c:pt idx="11">
                  <c:v>1.26</c:v>
                </c:pt>
                <c:pt idx="12">
                  <c:v>1.41</c:v>
                </c:pt>
                <c:pt idx="13">
                  <c:v>1.35</c:v>
                </c:pt>
                <c:pt idx="14">
                  <c:v>1.34</c:v>
                </c:pt>
                <c:pt idx="15">
                  <c:v>1.37</c:v>
                </c:pt>
                <c:pt idx="16">
                  <c:v>1.41</c:v>
                </c:pt>
                <c:pt idx="17">
                  <c:v>1.25</c:v>
                </c:pt>
                <c:pt idx="18">
                  <c:v>1.26</c:v>
                </c:pt>
                <c:pt idx="19">
                  <c:v>1.24</c:v>
                </c:pt>
                <c:pt idx="20">
                  <c:v>1.17</c:v>
                </c:pt>
                <c:pt idx="21">
                  <c:v>1.19</c:v>
                </c:pt>
                <c:pt idx="22">
                  <c:v>1.21</c:v>
                </c:pt>
                <c:pt idx="23">
                  <c:v>1.19</c:v>
                </c:pt>
                <c:pt idx="24">
                  <c:v>1.1399999999999999</c:v>
                </c:pt>
                <c:pt idx="25">
                  <c:v>1.0900000000000001</c:v>
                </c:pt>
                <c:pt idx="26">
                  <c:v>1.07</c:v>
                </c:pt>
                <c:pt idx="27">
                  <c:v>1.1100000000000001</c:v>
                </c:pt>
                <c:pt idx="28">
                  <c:v>1.1499999999999999</c:v>
                </c:pt>
                <c:pt idx="29">
                  <c:v>1.03</c:v>
                </c:pt>
                <c:pt idx="30">
                  <c:v>1.01</c:v>
                </c:pt>
                <c:pt idx="31" formatCode="0.00">
                  <c:v>1.1200000000000001</c:v>
                </c:pt>
                <c:pt idx="32" formatCode="0.00">
                  <c:v>0.97</c:v>
                </c:pt>
                <c:pt idx="33" formatCode="0.00">
                  <c:v>1.04</c:v>
                </c:pt>
                <c:pt idx="34" formatCode="0.00">
                  <c:v>1.1299999999999999</c:v>
                </c:pt>
                <c:pt idx="35" formatCode="0.00">
                  <c:v>1.1299999999999999</c:v>
                </c:pt>
                <c:pt idx="36" formatCode="0.00">
                  <c:v>1.24</c:v>
                </c:pt>
                <c:pt idx="37" formatCode="0.00">
                  <c:v>1.36</c:v>
                </c:pt>
                <c:pt idx="38" formatCode="0.00">
                  <c:v>1.38</c:v>
                </c:pt>
                <c:pt idx="39" formatCode="0.00">
                  <c:v>1.55</c:v>
                </c:pt>
                <c:pt idx="40" formatCode="0.00">
                  <c:v>1.69</c:v>
                </c:pt>
                <c:pt idx="41" formatCode="0.00">
                  <c:v>1.77</c:v>
                </c:pt>
                <c:pt idx="42" formatCode="0.00">
                  <c:v>1.91</c:v>
                </c:pt>
                <c:pt idx="43" formatCode="0.00">
                  <c:v>2.04</c:v>
                </c:pt>
                <c:pt idx="44" formatCode="0.00">
                  <c:v>2.1</c:v>
                </c:pt>
                <c:pt idx="45" formatCode="0.00">
                  <c:v>1.95</c:v>
                </c:pt>
                <c:pt idx="46" formatCode="0.00">
                  <c:v>1.94</c:v>
                </c:pt>
                <c:pt idx="47" formatCode="0.00">
                  <c:v>1.96</c:v>
                </c:pt>
                <c:pt idx="48" formatCode="0.00">
                  <c:v>2.02</c:v>
                </c:pt>
                <c:pt idx="49" formatCode="0.00">
                  <c:v>1.97</c:v>
                </c:pt>
                <c:pt idx="50" formatCode="0.00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D-4CC2-A4E9-09CC0CC8DF39}"/>
            </c:ext>
          </c:extLst>
        </c:ser>
        <c:ser>
          <c:idx val="1"/>
          <c:order val="1"/>
          <c:tx>
            <c:v>Natural Gas (nominal $)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 5.21 &amp; F 5.3'!$A$5:$A$55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 5.21 &amp; F 5.3'!$H$5:$H$55</c:f>
              <c:numCache>
                <c:formatCode>#,##0.00</c:formatCode>
                <c:ptCount val="51"/>
                <c:pt idx="0">
                  <c:v>0.31</c:v>
                </c:pt>
                <c:pt idx="1">
                  <c:v>0.32</c:v>
                </c:pt>
                <c:pt idx="2">
                  <c:v>0.35</c:v>
                </c:pt>
                <c:pt idx="3">
                  <c:v>0.32</c:v>
                </c:pt>
                <c:pt idx="4">
                  <c:v>0.41</c:v>
                </c:pt>
                <c:pt idx="5">
                  <c:v>0.61</c:v>
                </c:pt>
                <c:pt idx="6">
                  <c:v>0.94</c:v>
                </c:pt>
                <c:pt idx="7">
                  <c:v>1.0900000000000001</c:v>
                </c:pt>
                <c:pt idx="8">
                  <c:v>1.32</c:v>
                </c:pt>
                <c:pt idx="9">
                  <c:v>1.61</c:v>
                </c:pt>
                <c:pt idx="10">
                  <c:v>2</c:v>
                </c:pt>
                <c:pt idx="11">
                  <c:v>2.29</c:v>
                </c:pt>
                <c:pt idx="12">
                  <c:v>2.4300000000000002</c:v>
                </c:pt>
                <c:pt idx="13">
                  <c:v>3.13</c:v>
                </c:pt>
                <c:pt idx="14">
                  <c:v>3.72</c:v>
                </c:pt>
                <c:pt idx="15">
                  <c:v>4.12</c:v>
                </c:pt>
                <c:pt idx="16">
                  <c:v>5.0999999999999996</c:v>
                </c:pt>
                <c:pt idx="17">
                  <c:v>5.07</c:v>
                </c:pt>
                <c:pt idx="18">
                  <c:v>2.83</c:v>
                </c:pt>
                <c:pt idx="19">
                  <c:v>3.29</c:v>
                </c:pt>
                <c:pt idx="20">
                  <c:v>5.04</c:v>
                </c:pt>
                <c:pt idx="21">
                  <c:v>1.62</c:v>
                </c:pt>
                <c:pt idx="22">
                  <c:v>1.74</c:v>
                </c:pt>
                <c:pt idx="23">
                  <c:v>2.1800000000000002</c:v>
                </c:pt>
                <c:pt idx="24">
                  <c:v>2.3199999999999998</c:v>
                </c:pt>
                <c:pt idx="25">
                  <c:v>2.14</c:v>
                </c:pt>
                <c:pt idx="26">
                  <c:v>1.79</c:v>
                </c:pt>
                <c:pt idx="27">
                  <c:v>2.0299999999999998</c:v>
                </c:pt>
                <c:pt idx="28">
                  <c:v>2.02</c:v>
                </c:pt>
                <c:pt idx="29">
                  <c:v>2.54</c:v>
                </c:pt>
                <c:pt idx="30">
                  <c:v>3.84</c:v>
                </c:pt>
                <c:pt idx="31" formatCode="0.00">
                  <c:v>4.6399999999999997</c:v>
                </c:pt>
                <c:pt idx="32" formatCode="0.00">
                  <c:v>4.45</c:v>
                </c:pt>
                <c:pt idx="33" formatCode="0.00">
                  <c:v>4.5999999999999996</c:v>
                </c:pt>
                <c:pt idx="34" formatCode="0.00">
                  <c:v>5.22</c:v>
                </c:pt>
                <c:pt idx="35" formatCode="0.00">
                  <c:v>6.92</c:v>
                </c:pt>
                <c:pt idx="36" formatCode="0.00">
                  <c:v>6.19</c:v>
                </c:pt>
                <c:pt idx="37" formatCode="0.00">
                  <c:v>5.6</c:v>
                </c:pt>
                <c:pt idx="38" formatCode="0.00">
                  <c:v>6.38</c:v>
                </c:pt>
                <c:pt idx="39" formatCode="0.00">
                  <c:v>3.56</c:v>
                </c:pt>
                <c:pt idx="40" formatCode="0.00">
                  <c:v>4.34</c:v>
                </c:pt>
                <c:pt idx="41" formatCode="0.00">
                  <c:v>4.1900000000000004</c:v>
                </c:pt>
                <c:pt idx="42" formatCode="0.00">
                  <c:v>2.98</c:v>
                </c:pt>
                <c:pt idx="43" formatCode="0.00">
                  <c:v>3.95</c:v>
                </c:pt>
                <c:pt idx="44" formatCode="0.00">
                  <c:v>4.62</c:v>
                </c:pt>
                <c:pt idx="45" formatCode="0.00">
                  <c:v>2.92</c:v>
                </c:pt>
                <c:pt idx="46" formatCode="0.00">
                  <c:v>2.65</c:v>
                </c:pt>
                <c:pt idx="47" formatCode="0.00">
                  <c:v>3.32</c:v>
                </c:pt>
                <c:pt idx="48" formatCode="0.00">
                  <c:v>3.11</c:v>
                </c:pt>
                <c:pt idx="49" formatCode="0.00">
                  <c:v>3.07</c:v>
                </c:pt>
                <c:pt idx="50" formatCode="0.00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D-4CC2-A4E9-09CC0CC8DF39}"/>
            </c:ext>
          </c:extLst>
        </c:ser>
        <c:ser>
          <c:idx val="2"/>
          <c:order val="2"/>
          <c:tx>
            <c:v>Light Oil (nominal $)</c:v>
          </c:tx>
          <c:marker>
            <c:symbol val="none"/>
          </c:marker>
          <c:cat>
            <c:numRef>
              <c:f>'T 5.21 &amp; F 5.3'!$A$5:$A$55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 5.21 &amp; F 5.3'!$M$5:$M$55</c:f>
              <c:numCache>
                <c:formatCode>#,##0.00</c:formatCode>
                <c:ptCount val="51"/>
                <c:pt idx="0">
                  <c:v>0.26</c:v>
                </c:pt>
                <c:pt idx="1">
                  <c:v>0.26</c:v>
                </c:pt>
                <c:pt idx="2">
                  <c:v>0.27</c:v>
                </c:pt>
                <c:pt idx="3">
                  <c:v>0.62</c:v>
                </c:pt>
                <c:pt idx="4">
                  <c:v>1.71</c:v>
                </c:pt>
                <c:pt idx="5">
                  <c:v>1.59</c:v>
                </c:pt>
                <c:pt idx="6">
                  <c:v>1.54</c:v>
                </c:pt>
                <c:pt idx="7">
                  <c:v>1.99</c:v>
                </c:pt>
                <c:pt idx="8">
                  <c:v>1.72</c:v>
                </c:pt>
                <c:pt idx="9">
                  <c:v>2.74</c:v>
                </c:pt>
                <c:pt idx="10">
                  <c:v>5</c:v>
                </c:pt>
                <c:pt idx="11">
                  <c:v>6.46</c:v>
                </c:pt>
                <c:pt idx="12">
                  <c:v>6.92</c:v>
                </c:pt>
                <c:pt idx="13">
                  <c:v>6.11</c:v>
                </c:pt>
                <c:pt idx="14">
                  <c:v>6.09</c:v>
                </c:pt>
                <c:pt idx="15">
                  <c:v>5.0199999999999996</c:v>
                </c:pt>
                <c:pt idx="16">
                  <c:v>3.54</c:v>
                </c:pt>
                <c:pt idx="17">
                  <c:v>4.12</c:v>
                </c:pt>
                <c:pt idx="18">
                  <c:v>3.98</c:v>
                </c:pt>
                <c:pt idx="19">
                  <c:v>4.45</c:v>
                </c:pt>
                <c:pt idx="20">
                  <c:v>5.42</c:v>
                </c:pt>
                <c:pt idx="21">
                  <c:v>4.9000000000000004</c:v>
                </c:pt>
                <c:pt idx="22">
                  <c:v>4.84</c:v>
                </c:pt>
                <c:pt idx="23">
                  <c:v>5.39</c:v>
                </c:pt>
                <c:pt idx="24">
                  <c:v>4.67</c:v>
                </c:pt>
                <c:pt idx="25">
                  <c:v>5.05</c:v>
                </c:pt>
                <c:pt idx="26">
                  <c:v>5.79</c:v>
                </c:pt>
                <c:pt idx="27">
                  <c:v>5.84</c:v>
                </c:pt>
                <c:pt idx="28">
                  <c:v>4.4000000000000004</c:v>
                </c:pt>
                <c:pt idx="29">
                  <c:v>5.14</c:v>
                </c:pt>
                <c:pt idx="30">
                  <c:v>6.79</c:v>
                </c:pt>
                <c:pt idx="31" formatCode="0.00">
                  <c:v>6.34</c:v>
                </c:pt>
                <c:pt idx="32" formatCode="0.00">
                  <c:v>5.56</c:v>
                </c:pt>
                <c:pt idx="33" formatCode="0.00">
                  <c:v>7.22</c:v>
                </c:pt>
                <c:pt idx="34" formatCode="0.00">
                  <c:v>9.24</c:v>
                </c:pt>
                <c:pt idx="35" formatCode="0.00">
                  <c:v>12.91</c:v>
                </c:pt>
                <c:pt idx="36" formatCode="0.00">
                  <c:v>15.25</c:v>
                </c:pt>
                <c:pt idx="37" formatCode="0.00">
                  <c:v>17.53</c:v>
                </c:pt>
                <c:pt idx="38" formatCode="0.00">
                  <c:v>22.17</c:v>
                </c:pt>
                <c:pt idx="39" formatCode="0.00">
                  <c:v>14.13</c:v>
                </c:pt>
                <c:pt idx="40" formatCode="0.00">
                  <c:v>17.809999999999999</c:v>
                </c:pt>
                <c:pt idx="41" formatCode="0.00">
                  <c:v>23.47</c:v>
                </c:pt>
                <c:pt idx="42" formatCode="0.00">
                  <c:v>23.48</c:v>
                </c:pt>
                <c:pt idx="43" formatCode="0.00">
                  <c:v>22.43</c:v>
                </c:pt>
                <c:pt idx="44" formatCode="0.00">
                  <c:v>20.61</c:v>
                </c:pt>
                <c:pt idx="45" formatCode="0.00">
                  <c:v>14.72</c:v>
                </c:pt>
                <c:pt idx="46" formatCode="0.00">
                  <c:v>11.75</c:v>
                </c:pt>
                <c:pt idx="47" formatCode="0.00">
                  <c:v>14.9</c:v>
                </c:pt>
                <c:pt idx="48" formatCode="0.00">
                  <c:v>19.21</c:v>
                </c:pt>
                <c:pt idx="49" formatCode="0.00">
                  <c:v>16.75</c:v>
                </c:pt>
                <c:pt idx="50" formatCode="0.0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3D-4CC2-A4E9-09CC0CC8DF39}"/>
            </c:ext>
          </c:extLst>
        </c:ser>
        <c:ser>
          <c:idx val="3"/>
          <c:order val="3"/>
          <c:tx>
            <c:v>Coal (real $)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'T 5.21 &amp; F 5.3'!$A$5:$A$55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 5.21 &amp; F 5.3'!$E$5:$E$55</c:f>
              <c:numCache>
                <c:formatCode>#,##0.00</c:formatCode>
                <c:ptCount val="51"/>
                <c:pt idx="0">
                  <c:v>1.5341889175257732</c:v>
                </c:pt>
                <c:pt idx="1">
                  <c:v>1.7893106172839506</c:v>
                </c:pt>
                <c:pt idx="2">
                  <c:v>1.7955787081339709</c:v>
                </c:pt>
                <c:pt idx="3">
                  <c:v>1.981886036036036</c:v>
                </c:pt>
                <c:pt idx="4">
                  <c:v>2.0998864097363086</c:v>
                </c:pt>
                <c:pt idx="5">
                  <c:v>2.3090944237918216</c:v>
                </c:pt>
                <c:pt idx="6">
                  <c:v>2.9110551845342707</c:v>
                </c:pt>
                <c:pt idx="7">
                  <c:v>3.160398349834983</c:v>
                </c:pt>
                <c:pt idx="8">
                  <c:v>3.374069785276073</c:v>
                </c:pt>
                <c:pt idx="9">
                  <c:v>3.671836501377411</c:v>
                </c:pt>
                <c:pt idx="10">
                  <c:v>3.5806376213592221</c:v>
                </c:pt>
                <c:pt idx="11">
                  <c:v>3.5874792079207918</c:v>
                </c:pt>
                <c:pt idx="12">
                  <c:v>3.781590777202072</c:v>
                </c:pt>
                <c:pt idx="13">
                  <c:v>3.5079804216867472</c:v>
                </c:pt>
                <c:pt idx="14">
                  <c:v>3.3378897016361884</c:v>
                </c:pt>
                <c:pt idx="15">
                  <c:v>3.2952701672862457</c:v>
                </c:pt>
                <c:pt idx="16">
                  <c:v>3.3295940693430657</c:v>
                </c:pt>
                <c:pt idx="17">
                  <c:v>2.8478323063380278</c:v>
                </c:pt>
                <c:pt idx="18">
                  <c:v>2.7565668639053253</c:v>
                </c:pt>
                <c:pt idx="19">
                  <c:v>2.5881099999999999</c:v>
                </c:pt>
                <c:pt idx="20">
                  <c:v>2.3168237949502677</c:v>
                </c:pt>
                <c:pt idx="21">
                  <c:v>2.261270851688693</c:v>
                </c:pt>
                <c:pt idx="22">
                  <c:v>2.2320834640057017</c:v>
                </c:pt>
                <c:pt idx="23">
                  <c:v>2.1313847058823527</c:v>
                </c:pt>
                <c:pt idx="24">
                  <c:v>1.9908538461538459</c:v>
                </c:pt>
                <c:pt idx="25">
                  <c:v>1.8510760498687664</c:v>
                </c:pt>
                <c:pt idx="26">
                  <c:v>1.7649953473550031</c:v>
                </c:pt>
                <c:pt idx="27">
                  <c:v>1.7899078504672898</c:v>
                </c:pt>
                <c:pt idx="28">
                  <c:v>1.8259671779141102</c:v>
                </c:pt>
                <c:pt idx="29">
                  <c:v>1.6000920168067228</c:v>
                </c:pt>
                <c:pt idx="30">
                  <c:v>1.5179971544715449</c:v>
                </c:pt>
                <c:pt idx="31">
                  <c:v>1.6367494071146245</c:v>
                </c:pt>
                <c:pt idx="32">
                  <c:v>1.3954789883268481</c:v>
                </c:pt>
                <c:pt idx="33">
                  <c:v>1.4628447826086954</c:v>
                </c:pt>
                <c:pt idx="34">
                  <c:v>1.5482076760190575</c:v>
                </c:pt>
                <c:pt idx="35">
                  <c:v>1.4974727598566304</c:v>
                </c:pt>
                <c:pt idx="36">
                  <c:v>1.5918930555555555</c:v>
                </c:pt>
                <c:pt idx="37">
                  <c:v>1.6979399903521466</c:v>
                </c:pt>
                <c:pt idx="38">
                  <c:v>1.6588907570831395</c:v>
                </c:pt>
                <c:pt idx="39">
                  <c:v>1.8698734950148457</c:v>
                </c:pt>
                <c:pt idx="40">
                  <c:v>2.0058635855009719</c:v>
                </c:pt>
                <c:pt idx="41">
                  <c:v>2.036531993118134</c:v>
                </c:pt>
                <c:pt idx="42">
                  <c:v>2.1530571791945778</c:v>
                </c:pt>
                <c:pt idx="43">
                  <c:v>2.266402984241727</c:v>
                </c:pt>
                <c:pt idx="44">
                  <c:v>2.2958193937550693</c:v>
                </c:pt>
                <c:pt idx="45">
                  <c:v>2.1293048599889457</c:v>
                </c:pt>
                <c:pt idx="46">
                  <c:v>2.0919902086393134</c:v>
                </c:pt>
                <c:pt idx="47">
                  <c:v>2.0694786012536741</c:v>
                </c:pt>
                <c:pt idx="48">
                  <c:v>2.081973899572692</c:v>
                </c:pt>
                <c:pt idx="49">
                  <c:v>1.9942996782805118</c:v>
                </c:pt>
                <c:pt idx="50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3D-4CC2-A4E9-09CC0CC8DF39}"/>
            </c:ext>
          </c:extLst>
        </c:ser>
        <c:ser>
          <c:idx val="4"/>
          <c:order val="4"/>
          <c:tx>
            <c:v>Natural Gas (real $)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'T 5.21 &amp; F 5.3'!$A$5:$A$55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 5.21 &amp; F 5.3'!$J$5:$J$55</c:f>
              <c:numCache>
                <c:formatCode>#,##0.00</c:formatCode>
                <c:ptCount val="51"/>
                <c:pt idx="0">
                  <c:v>2.067819845360825</c:v>
                </c:pt>
                <c:pt idx="1">
                  <c:v>2.0449264197530863</c:v>
                </c:pt>
                <c:pt idx="2">
                  <c:v>2.1670777511961719</c:v>
                </c:pt>
                <c:pt idx="3">
                  <c:v>1.8653045045045045</c:v>
                </c:pt>
                <c:pt idx="4">
                  <c:v>2.1523835699797158</c:v>
                </c:pt>
                <c:pt idx="5">
                  <c:v>2.9344741635687734</c:v>
                </c:pt>
                <c:pt idx="6">
                  <c:v>4.2756123022847099</c:v>
                </c:pt>
                <c:pt idx="7">
                  <c:v>4.6551813531353137</c:v>
                </c:pt>
                <c:pt idx="8">
                  <c:v>5.2397319018404902</c:v>
                </c:pt>
                <c:pt idx="9">
                  <c:v>5.7394725895316805</c:v>
                </c:pt>
                <c:pt idx="10">
                  <c:v>6.2818203883495132</c:v>
                </c:pt>
                <c:pt idx="11">
                  <c:v>6.5201011001100104</c:v>
                </c:pt>
                <c:pt idx="12">
                  <c:v>6.5172096373056991</c:v>
                </c:pt>
                <c:pt idx="13">
                  <c:v>8.1333175702811236</c:v>
                </c:pt>
                <c:pt idx="14">
                  <c:v>9.2663803657362838</c:v>
                </c:pt>
                <c:pt idx="15">
                  <c:v>9.9098635687732344</c:v>
                </c:pt>
                <c:pt idx="16">
                  <c:v>12.043212591240875</c:v>
                </c:pt>
                <c:pt idx="17">
                  <c:v>11.550807834507042</c:v>
                </c:pt>
                <c:pt idx="18">
                  <c:v>6.1913366863905326</c:v>
                </c:pt>
                <c:pt idx="19">
                  <c:v>6.866840241935483</c:v>
                </c:pt>
                <c:pt idx="20">
                  <c:v>9.9801640397857696</c:v>
                </c:pt>
                <c:pt idx="21">
                  <c:v>3.0783687224669607</c:v>
                </c:pt>
                <c:pt idx="22">
                  <c:v>3.2097729151817527</c:v>
                </c:pt>
                <c:pt idx="23">
                  <c:v>3.9045534948096887</c:v>
                </c:pt>
                <c:pt idx="24">
                  <c:v>4.0515622132253704</c:v>
                </c:pt>
                <c:pt idx="25">
                  <c:v>3.6342227034120733</c:v>
                </c:pt>
                <c:pt idx="26">
                  <c:v>2.9526557680050987</c:v>
                </c:pt>
                <c:pt idx="27">
                  <c:v>3.2734350778816195</c:v>
                </c:pt>
                <c:pt idx="28">
                  <c:v>3.2073510429447856</c:v>
                </c:pt>
                <c:pt idx="29">
                  <c:v>3.9458579831932767</c:v>
                </c:pt>
                <c:pt idx="30">
                  <c:v>5.771395121951219</c:v>
                </c:pt>
                <c:pt idx="31">
                  <c:v>6.780818972332014</c:v>
                </c:pt>
                <c:pt idx="32">
                  <c:v>6.4019396887159532</c:v>
                </c:pt>
                <c:pt idx="33">
                  <c:v>6.4702749999999991</c:v>
                </c:pt>
                <c:pt idx="34">
                  <c:v>7.1518974060349381</c:v>
                </c:pt>
                <c:pt idx="35">
                  <c:v>9.1703641577060928</c:v>
                </c:pt>
                <c:pt idx="36">
                  <c:v>7.946627430555556</c:v>
                </c:pt>
                <c:pt idx="37">
                  <c:v>6.9915176073323666</c:v>
                </c:pt>
                <c:pt idx="38">
                  <c:v>7.6693645146307468</c:v>
                </c:pt>
                <c:pt idx="39">
                  <c:v>4.2946771885502262</c:v>
                </c:pt>
                <c:pt idx="40">
                  <c:v>5.1511526396888865</c:v>
                </c:pt>
                <c:pt idx="41">
                  <c:v>4.820942966759878</c:v>
                </c:pt>
                <c:pt idx="42">
                  <c:v>3.3592201015705982</c:v>
                </c:pt>
                <c:pt idx="43">
                  <c:v>4.3883783273307948</c:v>
                </c:pt>
                <c:pt idx="44">
                  <c:v>5.0508026662611512</c:v>
                </c:pt>
                <c:pt idx="45">
                  <c:v>3.1884975339321646</c:v>
                </c:pt>
                <c:pt idx="46">
                  <c:v>2.8576154911825666</c:v>
                </c:pt>
                <c:pt idx="47">
                  <c:v>3.5054433449807134</c:v>
                </c:pt>
                <c:pt idx="48">
                  <c:v>3.2054152612233024</c:v>
                </c:pt>
                <c:pt idx="49">
                  <c:v>3.10786802655897</c:v>
                </c:pt>
                <c:pt idx="50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3D-4CC2-A4E9-09CC0CC8DF39}"/>
            </c:ext>
          </c:extLst>
        </c:ser>
        <c:ser>
          <c:idx val="5"/>
          <c:order val="5"/>
          <c:tx>
            <c:v>Light Oil (real $)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'T 5.21 &amp; F 5.3'!$A$5:$A$55</c:f>
              <c:numCache>
                <c:formatCode>0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'T 5.21 &amp; F 5.3'!$O$5:$O$55</c:f>
              <c:numCache>
                <c:formatCode>#,##0.00</c:formatCode>
                <c:ptCount val="51"/>
                <c:pt idx="0">
                  <c:v>1.7343005154639175</c:v>
                </c:pt>
                <c:pt idx="1">
                  <c:v>1.6615027160493825</c:v>
                </c:pt>
                <c:pt idx="2">
                  <c:v>1.6717456937799042</c:v>
                </c:pt>
                <c:pt idx="3">
                  <c:v>3.6140274774774777</c:v>
                </c:pt>
                <c:pt idx="4">
                  <c:v>8.9770144016227178</c:v>
                </c:pt>
                <c:pt idx="5">
                  <c:v>7.6488752788104089</c:v>
                </c:pt>
                <c:pt idx="6">
                  <c:v>7.0047265377855892</c:v>
                </c:pt>
                <c:pt idx="7">
                  <c:v>8.4989090759075889</c:v>
                </c:pt>
                <c:pt idx="8">
                  <c:v>6.8275294478527595</c:v>
                </c:pt>
                <c:pt idx="9">
                  <c:v>9.7677980716253465</c:v>
                </c:pt>
                <c:pt idx="10">
                  <c:v>15.704550970873782</c:v>
                </c:pt>
                <c:pt idx="11">
                  <c:v>18.392948954895488</c:v>
                </c:pt>
                <c:pt idx="12">
                  <c:v>18.559296580310878</c:v>
                </c:pt>
                <c:pt idx="13">
                  <c:v>15.87685953815261</c:v>
                </c:pt>
                <c:pt idx="14">
                  <c:v>15.169961405197304</c:v>
                </c:pt>
                <c:pt idx="15">
                  <c:v>12.074639591078066</c:v>
                </c:pt>
                <c:pt idx="16">
                  <c:v>8.3594063868613144</c:v>
                </c:pt>
                <c:pt idx="17">
                  <c:v>9.3864552816901412</c:v>
                </c:pt>
                <c:pt idx="18">
                  <c:v>8.7072508875739629</c:v>
                </c:pt>
                <c:pt idx="19">
                  <c:v>9.2879754032258059</c:v>
                </c:pt>
                <c:pt idx="20">
                  <c:v>10.732636725325172</c:v>
                </c:pt>
                <c:pt idx="21">
                  <c:v>9.3111152716593253</c:v>
                </c:pt>
                <c:pt idx="22">
                  <c:v>8.9283338560228067</c:v>
                </c:pt>
                <c:pt idx="23">
                  <c:v>9.6539189619377144</c:v>
                </c:pt>
                <c:pt idx="24">
                  <c:v>8.1555153171390007</c:v>
                </c:pt>
                <c:pt idx="25">
                  <c:v>8.5760862860892377</c:v>
                </c:pt>
                <c:pt idx="26">
                  <c:v>9.5507692160611857</c:v>
                </c:pt>
                <c:pt idx="27">
                  <c:v>9.4171728348909642</c:v>
                </c:pt>
                <c:pt idx="28">
                  <c:v>6.9863092024539872</c:v>
                </c:pt>
                <c:pt idx="29">
                  <c:v>7.9849252100840324</c:v>
                </c:pt>
                <c:pt idx="30">
                  <c:v>10.20514918699187</c:v>
                </c:pt>
                <c:pt idx="31">
                  <c:v>9.2651707509881422</c:v>
                </c:pt>
                <c:pt idx="32">
                  <c:v>7.9988280155642011</c:v>
                </c:pt>
                <c:pt idx="33">
                  <c:v>10.155518586956521</c:v>
                </c:pt>
                <c:pt idx="34">
                  <c:v>12.659680465854947</c:v>
                </c:pt>
                <c:pt idx="35">
                  <c:v>17.108294982078849</c:v>
                </c:pt>
                <c:pt idx="36">
                  <c:v>19.57771701388889</c:v>
                </c:pt>
                <c:pt idx="37">
                  <c:v>21.88594708152436</c:v>
                </c:pt>
                <c:pt idx="38">
                  <c:v>26.650440640966092</c:v>
                </c:pt>
                <c:pt idx="39">
                  <c:v>17.04600805455469</c:v>
                </c:pt>
                <c:pt idx="40">
                  <c:v>21.138716247202549</c:v>
                </c:pt>
                <c:pt idx="41">
                  <c:v>27.004184112137064</c:v>
                </c:pt>
                <c:pt idx="42">
                  <c:v>26.467948988213976</c:v>
                </c:pt>
                <c:pt idx="43">
                  <c:v>24.919323008108794</c:v>
                </c:pt>
                <c:pt idx="44">
                  <c:v>22.531827478710461</c:v>
                </c:pt>
                <c:pt idx="45">
                  <c:v>16.073521814890917</c:v>
                </c:pt>
                <c:pt idx="46">
                  <c:v>12.670559253356664</c:v>
                </c:pt>
                <c:pt idx="47">
                  <c:v>15.732260795244768</c:v>
                </c:pt>
                <c:pt idx="48">
                  <c:v>19.79936564890664</c:v>
                </c:pt>
                <c:pt idx="49">
                  <c:v>16.956608939694707</c:v>
                </c:pt>
                <c:pt idx="5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3D-4CC2-A4E9-09CC0CC8D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05568"/>
        <c:axId val="55007104"/>
      </c:lineChart>
      <c:catAx>
        <c:axId val="55005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0071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5007104"/>
        <c:scaling>
          <c:orientation val="minMax"/>
          <c:max val="27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Million Btu</a:t>
                </a:r>
              </a:p>
            </c:rich>
          </c:tx>
          <c:layout>
            <c:manualLayout>
              <c:xMode val="edge"/>
              <c:yMode val="edge"/>
              <c:x val="1.6513761467889909E-2"/>
              <c:y val="0.3236017421346139"/>
            </c:manualLayout>
          </c:layout>
          <c:overlay val="0"/>
        </c:title>
        <c:numFmt formatCode="#,##0.0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005568"/>
        <c:crosses val="autoZero"/>
        <c:crossBetween val="midCat"/>
        <c:majorUnit val="5"/>
        <c:minorUnit val="2.5"/>
      </c:valAx>
    </c:plotArea>
    <c:legend>
      <c:legendPos val="b"/>
      <c:layout>
        <c:manualLayout>
          <c:xMode val="edge"/>
          <c:yMode val="edge"/>
          <c:x val="9.5609326206486961E-2"/>
          <c:y val="0.87700515883790398"/>
          <c:w val="0.8413625304136253"/>
          <c:h val="8.6291067064892743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4</xdr:row>
      <xdr:rowOff>120650</xdr:rowOff>
    </xdr:from>
    <xdr:to>
      <xdr:col>27</xdr:col>
      <xdr:colOff>422275</xdr:colOff>
      <xdr:row>35</xdr:row>
      <xdr:rowOff>111125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72CB929F-FEBA-4EDD-B21A-1C9BBC897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s.gov/cpi/home.htm" TargetMode="External"/><Relationship Id="rId1" Type="http://schemas.openxmlformats.org/officeDocument/2006/relationships/hyperlink" Target="https://www.eia.gov/electricity/monthl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C4AD-A4B4-41DC-8B91-AFFD5E78A838}">
  <dimension ref="A1:IH60"/>
  <sheetViews>
    <sheetView showGridLines="0" tabSelected="1" zoomScaleNormal="100" workbookViewId="0">
      <pane ySplit="4" topLeftCell="A5" activePane="bottomLeft" state="frozen"/>
      <selection activeCell="N33" sqref="N33"/>
      <selection pane="bottomLeft" activeCell="S44" sqref="S44"/>
    </sheetView>
  </sheetViews>
  <sheetFormatPr defaultColWidth="9.109375" defaultRowHeight="13.2" x14ac:dyDescent="0.25"/>
  <cols>
    <col min="1" max="1" width="10.88671875" style="2" customWidth="1"/>
    <col min="2" max="5" width="7.33203125" style="2" customWidth="1"/>
    <col min="6" max="6" width="7.33203125" style="4" customWidth="1"/>
    <col min="7" max="10" width="7.6640625" style="2" customWidth="1"/>
    <col min="11" max="11" width="7.6640625" style="4" customWidth="1"/>
    <col min="12" max="15" width="7.109375" style="2" customWidth="1"/>
    <col min="16" max="16" width="7.109375" style="4" customWidth="1"/>
    <col min="17" max="26" width="8.44140625" style="2" customWidth="1"/>
    <col min="27" max="27" width="9.109375" style="3"/>
    <col min="28" max="28" width="8.44140625" style="2" customWidth="1"/>
    <col min="29" max="29" width="9.109375" style="3"/>
    <col min="30" max="242" width="8.44140625" style="2" customWidth="1"/>
    <col min="243" max="16384" width="9.109375" style="1"/>
  </cols>
  <sheetData>
    <row r="1" spans="1:242" ht="15.6" x14ac:dyDescent="0.25">
      <c r="A1" s="79" t="s">
        <v>26</v>
      </c>
      <c r="B1" s="78" t="s">
        <v>25</v>
      </c>
      <c r="C1" s="70"/>
      <c r="D1" s="70"/>
      <c r="E1" s="70"/>
      <c r="F1" s="75"/>
      <c r="H1" s="77"/>
      <c r="I1" s="77"/>
      <c r="J1" s="77"/>
      <c r="L1" s="76"/>
      <c r="M1" s="70"/>
      <c r="N1" s="70"/>
      <c r="O1" s="70"/>
      <c r="P1" s="75"/>
      <c r="U1" s="70"/>
    </row>
    <row r="2" spans="1:242" ht="7.5" customHeight="1" thickBot="1" x14ac:dyDescent="0.3">
      <c r="A2" s="72"/>
      <c r="B2" s="74"/>
      <c r="C2" s="72"/>
      <c r="D2" s="72"/>
      <c r="E2" s="72"/>
      <c r="F2" s="71"/>
      <c r="G2" s="73"/>
      <c r="H2" s="72"/>
      <c r="I2" s="72"/>
      <c r="J2" s="72"/>
      <c r="K2" s="71"/>
      <c r="L2" s="72"/>
      <c r="M2" s="72"/>
      <c r="N2" s="72"/>
      <c r="O2" s="72"/>
      <c r="P2" s="71"/>
      <c r="S2" s="70"/>
      <c r="T2" s="70"/>
      <c r="U2" s="70"/>
    </row>
    <row r="3" spans="1:242" ht="13.8" thickBot="1" x14ac:dyDescent="0.3">
      <c r="A3" s="69" t="s">
        <v>24</v>
      </c>
      <c r="B3" s="68" t="s">
        <v>23</v>
      </c>
      <c r="C3" s="65"/>
      <c r="D3" s="65"/>
      <c r="E3" s="65"/>
      <c r="F3" s="67"/>
      <c r="G3" s="68" t="s">
        <v>22</v>
      </c>
      <c r="H3" s="65"/>
      <c r="I3" s="65"/>
      <c r="J3" s="65"/>
      <c r="K3" s="67"/>
      <c r="L3" s="66" t="s">
        <v>21</v>
      </c>
      <c r="M3" s="65"/>
      <c r="N3" s="65"/>
      <c r="O3" s="65"/>
      <c r="P3" s="65"/>
      <c r="S3" s="64"/>
      <c r="T3" s="64"/>
      <c r="U3" s="64"/>
    </row>
    <row r="4" spans="1:242" s="55" customFormat="1" ht="39.6" thickBot="1" x14ac:dyDescent="0.3">
      <c r="A4" s="63"/>
      <c r="B4" s="62" t="s">
        <v>20</v>
      </c>
      <c r="C4" s="60" t="s">
        <v>19</v>
      </c>
      <c r="D4" s="60" t="s">
        <v>18</v>
      </c>
      <c r="E4" s="60" t="s">
        <v>17</v>
      </c>
      <c r="F4" s="61" t="s">
        <v>16</v>
      </c>
      <c r="G4" s="62" t="s">
        <v>15</v>
      </c>
      <c r="H4" s="60" t="s">
        <v>14</v>
      </c>
      <c r="I4" s="60" t="s">
        <v>13</v>
      </c>
      <c r="J4" s="60" t="s">
        <v>12</v>
      </c>
      <c r="K4" s="61" t="s">
        <v>11</v>
      </c>
      <c r="L4" s="60" t="s">
        <v>10</v>
      </c>
      <c r="M4" s="60" t="s">
        <v>9</v>
      </c>
      <c r="N4" s="60" t="s">
        <v>8</v>
      </c>
      <c r="O4" s="60" t="s">
        <v>7</v>
      </c>
      <c r="P4" s="59" t="s">
        <v>6</v>
      </c>
      <c r="Q4" s="56"/>
      <c r="R4" s="56"/>
      <c r="S4" s="58"/>
      <c r="T4" s="58"/>
      <c r="U4" s="58"/>
      <c r="V4" s="56"/>
      <c r="W4" s="56"/>
      <c r="X4" s="56"/>
      <c r="Y4" s="56"/>
      <c r="Z4" s="56"/>
      <c r="AB4" s="56"/>
      <c r="AD4" s="56"/>
      <c r="AE4" s="57" t="s">
        <v>5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</row>
    <row r="5" spans="1:242" s="14" customFormat="1" ht="10.199999999999999" x14ac:dyDescent="0.25">
      <c r="A5" s="42">
        <v>1970</v>
      </c>
      <c r="B5" s="54">
        <f>C5*F5</f>
        <v>5.7067600000000009</v>
      </c>
      <c r="C5" s="40">
        <v>0.23</v>
      </c>
      <c r="D5" s="40">
        <f>B5*AE$55/AE5</f>
        <v>38.066295421649485</v>
      </c>
      <c r="E5" s="40">
        <f>C5*AE$55/AE5</f>
        <v>1.5341889175257732</v>
      </c>
      <c r="F5" s="39">
        <v>24.812000000000001</v>
      </c>
      <c r="G5" s="38">
        <f>H5*K5</f>
        <v>0.29077999999999998</v>
      </c>
      <c r="H5" s="36">
        <v>0.31</v>
      </c>
      <c r="I5" s="36">
        <f>G5*AE$55/AE5</f>
        <v>1.9396150149484537</v>
      </c>
      <c r="J5" s="36">
        <f>H5*AE$55/AE5</f>
        <v>2.067819845360825</v>
      </c>
      <c r="K5" s="39">
        <v>0.93799999999999994</v>
      </c>
      <c r="L5" s="53">
        <f>M5*P5</f>
        <v>1.63374226223973</v>
      </c>
      <c r="M5" s="36">
        <v>0.26</v>
      </c>
      <c r="N5" s="36">
        <f>L5*AE$55/AE5</f>
        <v>10.897692490529041</v>
      </c>
      <c r="O5" s="36">
        <f>M5*AE$55/AE5</f>
        <v>1.7343005154639175</v>
      </c>
      <c r="P5" s="35">
        <v>6.283624085537423</v>
      </c>
      <c r="Q5" s="50"/>
      <c r="R5" s="9"/>
      <c r="S5" s="36"/>
      <c r="T5" s="36"/>
      <c r="U5" s="36"/>
      <c r="V5" s="9"/>
      <c r="W5" s="9"/>
      <c r="X5" s="9"/>
      <c r="Y5" s="9"/>
      <c r="Z5" s="9"/>
      <c r="AB5" s="9"/>
      <c r="AD5" s="9"/>
      <c r="AE5" s="48">
        <v>38.799999999999997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</row>
    <row r="6" spans="1:242" s="14" customFormat="1" ht="10.199999999999999" x14ac:dyDescent="0.25">
      <c r="A6" s="33">
        <f>(A5+1)</f>
        <v>1971</v>
      </c>
      <c r="B6" s="32">
        <f>C6*F6</f>
        <v>6.8768000000000002</v>
      </c>
      <c r="C6" s="31">
        <v>0.28000000000000003</v>
      </c>
      <c r="D6" s="31">
        <f>B6*AE$55/AE6</f>
        <v>43.945468760493824</v>
      </c>
      <c r="E6" s="31">
        <f>C6*AE$55/AE6</f>
        <v>1.7893106172839506</v>
      </c>
      <c r="F6" s="30">
        <v>24.56</v>
      </c>
      <c r="G6" s="29">
        <f>H6*K6</f>
        <v>0.30015999999999998</v>
      </c>
      <c r="H6" s="27">
        <v>0.32</v>
      </c>
      <c r="I6" s="27">
        <f>G6*AE$55/AE6</f>
        <v>1.9181409817283948</v>
      </c>
      <c r="J6" s="27">
        <f>H6*AE$55/AE6</f>
        <v>2.0449264197530863</v>
      </c>
      <c r="K6" s="30">
        <v>0.93799999999999994</v>
      </c>
      <c r="L6" s="29">
        <f>M6*P6</f>
        <v>1.634127659574468</v>
      </c>
      <c r="M6" s="27">
        <v>0.26</v>
      </c>
      <c r="N6" s="27">
        <f>L6*AE$55/AE6</f>
        <v>10.442721325978459</v>
      </c>
      <c r="O6" s="27">
        <f>M6*AE$55/AE6</f>
        <v>1.6615027160493825</v>
      </c>
      <c r="P6" s="26">
        <v>6.2851063829787233</v>
      </c>
      <c r="Q6" s="50"/>
      <c r="R6" s="9"/>
      <c r="S6" s="36"/>
      <c r="T6" s="36"/>
      <c r="U6" s="36"/>
      <c r="V6" s="9"/>
      <c r="W6" s="9"/>
      <c r="X6" s="9"/>
      <c r="Y6" s="9"/>
      <c r="Z6" s="9"/>
      <c r="AB6" s="9"/>
      <c r="AD6" s="9"/>
      <c r="AE6" s="48">
        <v>40.5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</row>
    <row r="7" spans="1:242" s="14" customFormat="1" ht="10.199999999999999" x14ac:dyDescent="0.25">
      <c r="A7" s="42">
        <f>(A6+1)</f>
        <v>1972</v>
      </c>
      <c r="B7" s="41">
        <f>C7*F7</f>
        <v>7.0272799999999993</v>
      </c>
      <c r="C7" s="40">
        <v>0.28999999999999998</v>
      </c>
      <c r="D7" s="40">
        <f>B7*AE$55/AE7</f>
        <v>43.510463255502387</v>
      </c>
      <c r="E7" s="40">
        <f>C7*AE$55/AE7</f>
        <v>1.7955787081339709</v>
      </c>
      <c r="F7" s="39">
        <v>24.231999999999999</v>
      </c>
      <c r="G7" s="38">
        <f>H7*K7</f>
        <v>0.32899999999999996</v>
      </c>
      <c r="H7" s="36">
        <v>0.35</v>
      </c>
      <c r="I7" s="36">
        <f>G7*AE$55/AE7</f>
        <v>2.0370530861244016</v>
      </c>
      <c r="J7" s="36">
        <f>H7*AE$55/AE7</f>
        <v>2.1670777511961719</v>
      </c>
      <c r="K7" s="39">
        <v>0.94</v>
      </c>
      <c r="L7" s="38">
        <f>M7*P7</f>
        <v>1.6972340425531915</v>
      </c>
      <c r="M7" s="36">
        <v>0.27</v>
      </c>
      <c r="N7" s="36">
        <f>L7*AE$55/AE7</f>
        <v>10.508680377685026</v>
      </c>
      <c r="O7" s="36">
        <f>M7*AE$55/AE7</f>
        <v>1.6717456937799042</v>
      </c>
      <c r="P7" s="35">
        <v>6.2860520094562649</v>
      </c>
      <c r="Q7" s="50"/>
      <c r="R7" s="9"/>
      <c r="S7" s="36"/>
      <c r="T7" s="36"/>
      <c r="U7" s="36"/>
      <c r="V7" s="9"/>
      <c r="W7" s="9"/>
      <c r="X7" s="9"/>
      <c r="Y7" s="9"/>
      <c r="Z7" s="9"/>
      <c r="AB7" s="9"/>
      <c r="AD7" s="9"/>
      <c r="AE7" s="48">
        <v>41.8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</row>
    <row r="8" spans="1:242" s="14" customFormat="1" ht="10.199999999999999" x14ac:dyDescent="0.25">
      <c r="A8" s="33">
        <f>(A7+1)</f>
        <v>1973</v>
      </c>
      <c r="B8" s="32">
        <f>C8*F8</f>
        <v>8.2048800000000011</v>
      </c>
      <c r="C8" s="31">
        <v>0.34</v>
      </c>
      <c r="D8" s="31">
        <f>B8*AE$55/AE8</f>
        <v>47.826873821621632</v>
      </c>
      <c r="E8" s="31">
        <f>C8*AE$55/AE8</f>
        <v>1.981886036036036</v>
      </c>
      <c r="F8" s="30">
        <v>24.132000000000001</v>
      </c>
      <c r="G8" s="29">
        <f>H8*K8</f>
        <v>0.30175999999999997</v>
      </c>
      <c r="H8" s="27">
        <v>0.32</v>
      </c>
      <c r="I8" s="27">
        <f>G8*AE$55/AE8</f>
        <v>1.7589821477477474</v>
      </c>
      <c r="J8" s="27">
        <f>H8*AE$55/AE8</f>
        <v>1.8653045045045045</v>
      </c>
      <c r="K8" s="30">
        <v>0.94299999999999995</v>
      </c>
      <c r="L8" s="29">
        <f>M8*P8</f>
        <v>3.8822589531680443</v>
      </c>
      <c r="M8" s="27">
        <v>0.62</v>
      </c>
      <c r="N8" s="27">
        <f>L8*AE$55/AE8</f>
        <v>22.629984728116547</v>
      </c>
      <c r="O8" s="27">
        <f>M8*AE$55/AE8</f>
        <v>3.6140274774774777</v>
      </c>
      <c r="P8" s="26">
        <v>6.2617079889807163</v>
      </c>
      <c r="Q8" s="50"/>
      <c r="R8" s="9"/>
      <c r="S8" s="36"/>
      <c r="T8" s="36"/>
      <c r="U8" s="36"/>
      <c r="V8" s="9"/>
      <c r="W8" s="9"/>
      <c r="X8" s="9"/>
      <c r="Y8" s="9"/>
      <c r="Z8" s="9"/>
      <c r="AB8" s="9"/>
      <c r="AD8" s="9"/>
      <c r="AE8" s="48">
        <v>44.4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</row>
    <row r="9" spans="1:242" s="14" customFormat="1" ht="10.199999999999999" x14ac:dyDescent="0.25">
      <c r="A9" s="42">
        <f>(A8+1)</f>
        <v>1974</v>
      </c>
      <c r="B9" s="41">
        <f>C9*F9</f>
        <v>9.533199999999999</v>
      </c>
      <c r="C9" s="40">
        <v>0.4</v>
      </c>
      <c r="D9" s="40">
        <f>B9*AE$55/AE9</f>
        <v>50.046592803245431</v>
      </c>
      <c r="E9" s="40">
        <f>C9*AE$55/AE9</f>
        <v>2.0998864097363086</v>
      </c>
      <c r="F9" s="39">
        <v>23.832999999999998</v>
      </c>
      <c r="G9" s="38">
        <f>H9*K9</f>
        <v>0.38785999999999998</v>
      </c>
      <c r="H9" s="36">
        <v>0.41</v>
      </c>
      <c r="I9" s="36">
        <f>G9*AE$55/AE9</f>
        <v>2.036154857200811</v>
      </c>
      <c r="J9" s="36">
        <f>H9*AE$55/AE9</f>
        <v>2.1523835699797158</v>
      </c>
      <c r="K9" s="39">
        <v>0.94599999999999995</v>
      </c>
      <c r="L9" s="38">
        <f>M9*P9</f>
        <v>10.672340425531916</v>
      </c>
      <c r="M9" s="36">
        <v>1.71</v>
      </c>
      <c r="N9" s="36">
        <f>L9*AE$55/AE9</f>
        <v>56.026756549134696</v>
      </c>
      <c r="O9" s="36">
        <f>M9*AE$55/AE9</f>
        <v>8.9770144016227178</v>
      </c>
      <c r="P9" s="35">
        <v>6.2411347517730498</v>
      </c>
      <c r="Q9" s="50"/>
      <c r="R9" s="9"/>
      <c r="S9" s="36"/>
      <c r="T9" s="36"/>
      <c r="U9" s="36"/>
      <c r="V9" s="9"/>
      <c r="W9" s="9"/>
      <c r="X9" s="9"/>
      <c r="Y9" s="9"/>
      <c r="Z9" s="9"/>
      <c r="AB9" s="9"/>
      <c r="AD9" s="9"/>
      <c r="AE9" s="48">
        <v>49.3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</row>
    <row r="10" spans="1:242" s="14" customFormat="1" ht="10.199999999999999" x14ac:dyDescent="0.25">
      <c r="A10" s="33">
        <f>(A9+1)</f>
        <v>1975</v>
      </c>
      <c r="B10" s="32">
        <f>C10*F10</f>
        <v>11.351999999999999</v>
      </c>
      <c r="C10" s="31">
        <v>0.48</v>
      </c>
      <c r="D10" s="31">
        <f>B10*AE$55/AE10</f>
        <v>54.610083122676571</v>
      </c>
      <c r="E10" s="31">
        <f>C10*AE$55/AE10</f>
        <v>2.3090944237918216</v>
      </c>
      <c r="F10" s="30">
        <v>23.65</v>
      </c>
      <c r="G10" s="29">
        <f>H10*K10</f>
        <v>0.57400999999999991</v>
      </c>
      <c r="H10" s="27">
        <v>0.61</v>
      </c>
      <c r="I10" s="27">
        <f>G10*AE$55/AE10</f>
        <v>2.7613401879182153</v>
      </c>
      <c r="J10" s="27">
        <f>H10*AE$55/AE10</f>
        <v>2.9344741635687734</v>
      </c>
      <c r="K10" s="30">
        <v>0.94099999999999995</v>
      </c>
      <c r="L10" s="29">
        <f>M10*P10</f>
        <v>9.9816666666666674</v>
      </c>
      <c r="M10" s="27">
        <v>1.59</v>
      </c>
      <c r="N10" s="27">
        <f>L10*AE$55/AE10</f>
        <v>48.017939250309787</v>
      </c>
      <c r="O10" s="27">
        <f>M10*AE$55/AE10</f>
        <v>7.6488752788104089</v>
      </c>
      <c r="P10" s="26">
        <v>6.2777777777777777</v>
      </c>
      <c r="Q10" s="50"/>
      <c r="R10" s="9"/>
      <c r="S10" s="36"/>
      <c r="T10" s="36"/>
      <c r="U10" s="36"/>
      <c r="V10" s="9"/>
      <c r="W10" s="9"/>
      <c r="X10" s="9"/>
      <c r="Y10" s="9"/>
      <c r="Z10" s="9"/>
      <c r="AB10" s="9"/>
      <c r="AD10" s="9"/>
      <c r="AE10" s="48">
        <v>53.8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</row>
    <row r="11" spans="1:242" s="14" customFormat="1" ht="10.199999999999999" x14ac:dyDescent="0.25">
      <c r="A11" s="42">
        <f>(A10+1)</f>
        <v>1976</v>
      </c>
      <c r="B11" s="41">
        <f>C11*F11</f>
        <v>14.847360000000002</v>
      </c>
      <c r="C11" s="40">
        <v>0.64</v>
      </c>
      <c r="D11" s="40">
        <f>B11*AE$55/AE11</f>
        <v>67.533569226010556</v>
      </c>
      <c r="E11" s="40">
        <f>C11*AE$55/AE11</f>
        <v>2.9110551845342707</v>
      </c>
      <c r="F11" s="39">
        <v>23.199000000000002</v>
      </c>
      <c r="G11" s="38">
        <f>H11*K11</f>
        <v>0.8948799999999999</v>
      </c>
      <c r="H11" s="36">
        <v>0.94</v>
      </c>
      <c r="I11" s="36">
        <f>G11*AE$55/AE11</f>
        <v>4.0703829117750434</v>
      </c>
      <c r="J11" s="36">
        <f>H11*AE$55/AE11</f>
        <v>4.2756123022847099</v>
      </c>
      <c r="K11" s="39">
        <v>0.95199999999999996</v>
      </c>
      <c r="L11" s="38">
        <f>M11*P11</f>
        <v>9.6827500000000004</v>
      </c>
      <c r="M11" s="36">
        <v>1.54</v>
      </c>
      <c r="N11" s="36">
        <f>L11*AE$55/AE11</f>
        <v>44.042218106326885</v>
      </c>
      <c r="O11" s="36">
        <f>M11*AE$55/AE11</f>
        <v>7.0047265377855892</v>
      </c>
      <c r="P11" s="35">
        <v>6.2874999999999996</v>
      </c>
      <c r="Q11" s="50"/>
      <c r="R11" s="9"/>
      <c r="S11" s="36"/>
      <c r="T11" s="36"/>
      <c r="U11" s="36"/>
      <c r="V11" s="9"/>
      <c r="W11" s="9"/>
      <c r="X11" s="9"/>
      <c r="Y11" s="9"/>
      <c r="Z11" s="9"/>
      <c r="AB11" s="9"/>
      <c r="AD11" s="9"/>
      <c r="AE11" s="48">
        <v>56.9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</row>
    <row r="12" spans="1:242" s="14" customFormat="1" ht="10.199999999999999" x14ac:dyDescent="0.25">
      <c r="A12" s="33">
        <f>(A11+1)</f>
        <v>1977</v>
      </c>
      <c r="B12" s="32">
        <f>C12*F12</f>
        <v>17.2272</v>
      </c>
      <c r="C12" s="31">
        <v>0.74</v>
      </c>
      <c r="D12" s="31">
        <f>B12*AE$55/AE12</f>
        <v>73.574073584158398</v>
      </c>
      <c r="E12" s="31">
        <f>C12*AE$55/AE12</f>
        <v>3.160398349834983</v>
      </c>
      <c r="F12" s="30">
        <v>23.28</v>
      </c>
      <c r="G12" s="29">
        <f>H12*K12</f>
        <v>1.0300500000000001</v>
      </c>
      <c r="H12" s="27">
        <v>1.0900000000000001</v>
      </c>
      <c r="I12" s="27">
        <f>G12*AE$55/AE12</f>
        <v>4.3991463787128708</v>
      </c>
      <c r="J12" s="27">
        <f>H12*AE$55/AE12</f>
        <v>4.6551813531353137</v>
      </c>
      <c r="K12" s="30">
        <v>0.94499999999999995</v>
      </c>
      <c r="L12" s="29">
        <f>M12*P12</f>
        <v>12.478390410958905</v>
      </c>
      <c r="M12" s="27">
        <v>1.99</v>
      </c>
      <c r="N12" s="27">
        <f>L12*AE$55/AE12</f>
        <v>53.29281684242055</v>
      </c>
      <c r="O12" s="27">
        <f>M12*AE$55/AE12</f>
        <v>8.4989090759075889</v>
      </c>
      <c r="P12" s="26">
        <v>6.2705479452054798</v>
      </c>
      <c r="Q12" s="50"/>
      <c r="R12" s="9"/>
      <c r="S12" s="36"/>
      <c r="T12" s="36"/>
      <c r="U12" s="36"/>
      <c r="V12" s="9"/>
      <c r="W12" s="9"/>
      <c r="X12" s="9"/>
      <c r="Y12" s="9"/>
      <c r="Z12" s="9"/>
      <c r="AB12" s="9"/>
      <c r="AD12" s="9"/>
      <c r="AE12" s="48">
        <v>60.6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</row>
    <row r="13" spans="1:242" s="14" customFormat="1" ht="10.199999999999999" x14ac:dyDescent="0.25">
      <c r="A13" s="42">
        <f>(A12+1)</f>
        <v>1978</v>
      </c>
      <c r="B13" s="41">
        <f>C13*F13</f>
        <v>19.791399999999999</v>
      </c>
      <c r="C13" s="40">
        <v>0.85</v>
      </c>
      <c r="D13" s="40">
        <f>B13*AE$55/AE13</f>
        <v>78.561840880368095</v>
      </c>
      <c r="E13" s="40">
        <f>C13*AE$55/AE13</f>
        <v>3.374069785276073</v>
      </c>
      <c r="F13" s="39">
        <v>23.283999999999999</v>
      </c>
      <c r="G13" s="38">
        <f>H13*K13</f>
        <v>1.25532</v>
      </c>
      <c r="H13" s="36">
        <v>1.32</v>
      </c>
      <c r="I13" s="36">
        <f>G13*AE$55/AE13</f>
        <v>4.9829850386503063</v>
      </c>
      <c r="J13" s="36">
        <f>H13*AE$55/AE13</f>
        <v>5.2397319018404902</v>
      </c>
      <c r="K13" s="39">
        <v>0.95099999999999996</v>
      </c>
      <c r="L13" s="38">
        <f>M13*P13</f>
        <v>10.773626373626373</v>
      </c>
      <c r="M13" s="36">
        <v>1.72</v>
      </c>
      <c r="N13" s="36">
        <f>L13*AE$55/AE13</f>
        <v>42.765843794242556</v>
      </c>
      <c r="O13" s="36">
        <f>M13*AE$55/AE13</f>
        <v>6.8275294478527595</v>
      </c>
      <c r="P13" s="35">
        <v>6.2637362637362637</v>
      </c>
      <c r="Q13" s="50"/>
      <c r="R13" s="9"/>
      <c r="S13" s="36"/>
      <c r="T13" s="36"/>
      <c r="U13" s="36"/>
      <c r="V13" s="9"/>
      <c r="W13" s="9"/>
      <c r="X13" s="9"/>
      <c r="Y13" s="9"/>
      <c r="Z13" s="9"/>
      <c r="AB13" s="9"/>
      <c r="AD13" s="9"/>
      <c r="AE13" s="48">
        <v>65.2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</row>
    <row r="14" spans="1:242" s="14" customFormat="1" ht="10.199999999999999" x14ac:dyDescent="0.25">
      <c r="A14" s="33">
        <f>(A13+1)</f>
        <v>1979</v>
      </c>
      <c r="B14" s="32">
        <f>C14*F14</f>
        <v>24.05874</v>
      </c>
      <c r="C14" s="31">
        <v>1.03</v>
      </c>
      <c r="D14" s="31">
        <f>B14*AE$55/AE14</f>
        <v>85.766756999173552</v>
      </c>
      <c r="E14" s="31">
        <f>C14*AE$55/AE14</f>
        <v>3.671836501377411</v>
      </c>
      <c r="F14" s="30">
        <v>23.358000000000001</v>
      </c>
      <c r="G14" s="29">
        <f>H14*K14</f>
        <v>1.55043</v>
      </c>
      <c r="H14" s="27">
        <v>1.61</v>
      </c>
      <c r="I14" s="27">
        <f>G14*AE$55/AE14</f>
        <v>5.5271121037190083</v>
      </c>
      <c r="J14" s="27">
        <f>H14*AE$55/AE14</f>
        <v>5.7394725895316805</v>
      </c>
      <c r="K14" s="30">
        <v>0.96299999999999997</v>
      </c>
      <c r="L14" s="29">
        <f>M14*P14</f>
        <v>17.127604562737645</v>
      </c>
      <c r="M14" s="27">
        <v>2.74</v>
      </c>
      <c r="N14" s="27">
        <f>L14*AE$55/AE14</f>
        <v>61.058022926813948</v>
      </c>
      <c r="O14" s="27">
        <f>M14*AE$55/AE14</f>
        <v>9.7677980716253465</v>
      </c>
      <c r="P14" s="26">
        <v>6.250950570342205</v>
      </c>
      <c r="Q14" s="50"/>
      <c r="R14" s="9"/>
      <c r="S14" s="36"/>
      <c r="T14" s="36"/>
      <c r="U14" s="36"/>
      <c r="V14" s="9"/>
      <c r="W14" s="9"/>
      <c r="X14" s="9"/>
      <c r="Y14" s="9"/>
      <c r="Z14" s="9"/>
      <c r="AB14" s="9"/>
      <c r="AD14" s="9"/>
      <c r="AE14" s="48">
        <v>72.599999999999994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</row>
    <row r="15" spans="1:242" s="14" customFormat="1" ht="10.199999999999999" x14ac:dyDescent="0.25">
      <c r="A15" s="42">
        <v>1980</v>
      </c>
      <c r="B15" s="41">
        <f>C15*F15</f>
        <v>26.105999999999995</v>
      </c>
      <c r="C15" s="40">
        <v>1.1399999999999999</v>
      </c>
      <c r="D15" s="40">
        <f>B15*AE$55/AE15</f>
        <v>81.996601529126181</v>
      </c>
      <c r="E15" s="40">
        <f>C15*AE$55/AE15</f>
        <v>3.5806376213592221</v>
      </c>
      <c r="F15" s="39">
        <v>22.9</v>
      </c>
      <c r="G15" s="38">
        <f>H15*K15</f>
        <v>1.91</v>
      </c>
      <c r="H15" s="36">
        <v>2</v>
      </c>
      <c r="I15" s="36">
        <f>G15*AE$55/AE15</f>
        <v>5.9991384708737847</v>
      </c>
      <c r="J15" s="36">
        <f>H15*AE$55/AE15</f>
        <v>6.2818203883495132</v>
      </c>
      <c r="K15" s="39">
        <v>0.95499999999999996</v>
      </c>
      <c r="L15" s="38">
        <f>M15*P15</f>
        <v>30.079365079365079</v>
      </c>
      <c r="M15" s="36">
        <v>5</v>
      </c>
      <c r="N15" s="36">
        <f>L15*AE$55/AE15</f>
        <v>94.476584412081976</v>
      </c>
      <c r="O15" s="36">
        <f>M15*AE$55/AE15</f>
        <v>15.704550970873782</v>
      </c>
      <c r="P15" s="35">
        <v>6.0158730158730158</v>
      </c>
      <c r="Q15" s="50"/>
      <c r="R15" s="9"/>
      <c r="S15" s="36"/>
      <c r="T15" s="36"/>
      <c r="U15" s="36"/>
      <c r="V15" s="9"/>
      <c r="W15" s="9"/>
      <c r="X15" s="9"/>
      <c r="Y15" s="9"/>
      <c r="Z15" s="9"/>
      <c r="AB15" s="9"/>
      <c r="AD15" s="9"/>
      <c r="AE15" s="48">
        <v>82.4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</row>
    <row r="16" spans="1:242" s="14" customFormat="1" ht="10.199999999999999" x14ac:dyDescent="0.25">
      <c r="A16" s="33">
        <f>(A15+1)</f>
        <v>1981</v>
      </c>
      <c r="B16" s="32">
        <f>C16*F16</f>
        <v>28.877940000000002</v>
      </c>
      <c r="C16" s="31">
        <v>1.26</v>
      </c>
      <c r="D16" s="31">
        <f>B16*AE$55/AE16</f>
        <v>82.221435966336628</v>
      </c>
      <c r="E16" s="31">
        <f>C16*AE$55/AE16</f>
        <v>3.5874792079207918</v>
      </c>
      <c r="F16" s="30">
        <v>22.919</v>
      </c>
      <c r="G16" s="29">
        <f>H16*K16</f>
        <v>2.13428</v>
      </c>
      <c r="H16" s="27">
        <v>2.29</v>
      </c>
      <c r="I16" s="27">
        <f>G16*AE$55/AE16</f>
        <v>6.0767342253025287</v>
      </c>
      <c r="J16" s="27">
        <f>H16*AE$55/AE16</f>
        <v>6.5201011001100104</v>
      </c>
      <c r="K16" s="30">
        <v>0.93200000000000005</v>
      </c>
      <c r="L16" s="29">
        <f>M16*P16</f>
        <v>38.43291139240506</v>
      </c>
      <c r="M16" s="27">
        <v>6.46</v>
      </c>
      <c r="N16" s="27">
        <f>L16*AE$55/AE16</f>
        <v>109.42640517469466</v>
      </c>
      <c r="O16" s="27">
        <f>M16*AE$55/AE16</f>
        <v>18.392948954895488</v>
      </c>
      <c r="P16" s="26">
        <v>5.9493670886075947</v>
      </c>
      <c r="Q16" s="50"/>
      <c r="R16" s="9"/>
      <c r="S16" s="36"/>
      <c r="T16" s="36"/>
      <c r="U16" s="36"/>
      <c r="V16" s="9"/>
      <c r="W16" s="9"/>
      <c r="X16" s="9"/>
      <c r="Y16" s="9"/>
      <c r="Z16" s="9"/>
      <c r="AB16" s="9"/>
      <c r="AD16" s="9"/>
      <c r="AE16" s="48">
        <v>90.9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</row>
    <row r="17" spans="1:242" s="14" customFormat="1" ht="10.199999999999999" x14ac:dyDescent="0.25">
      <c r="A17" s="42">
        <f>(A16+1)</f>
        <v>1982</v>
      </c>
      <c r="B17" s="41">
        <f>C17*F17</f>
        <v>32.54562</v>
      </c>
      <c r="C17" s="40">
        <v>1.41</v>
      </c>
      <c r="D17" s="40">
        <f>B17*AE$55/AE17</f>
        <v>87.286678319378225</v>
      </c>
      <c r="E17" s="40">
        <f>C17*AE$55/AE17</f>
        <v>3.781590777202072</v>
      </c>
      <c r="F17" s="39">
        <v>23.082000000000001</v>
      </c>
      <c r="G17" s="38">
        <f>H17*K17</f>
        <v>2.2842000000000002</v>
      </c>
      <c r="H17" s="36">
        <v>2.4300000000000002</v>
      </c>
      <c r="I17" s="36">
        <f>G17*AE$55/AE17</f>
        <v>6.1261770590673574</v>
      </c>
      <c r="J17" s="36">
        <f>H17*AE$55/AE17</f>
        <v>6.5172096373056991</v>
      </c>
      <c r="K17" s="39">
        <v>0.94</v>
      </c>
      <c r="L17" s="38">
        <f>M17*P17</f>
        <v>40.464406779661019</v>
      </c>
      <c r="M17" s="36">
        <v>6.92</v>
      </c>
      <c r="N17" s="36">
        <f>L17*AE$55/AE17</f>
        <v>108.52470034249582</v>
      </c>
      <c r="O17" s="36">
        <f>M17*AE$55/AE17</f>
        <v>18.559296580310878</v>
      </c>
      <c r="P17" s="35">
        <v>5.8474576271186445</v>
      </c>
      <c r="Q17" s="50"/>
      <c r="R17" s="9"/>
      <c r="S17" s="36"/>
      <c r="T17" s="36"/>
      <c r="U17" s="36"/>
      <c r="V17" s="9"/>
      <c r="W17" s="9"/>
      <c r="X17" s="9"/>
      <c r="Y17" s="9"/>
      <c r="Z17" s="9"/>
      <c r="AB17" s="9"/>
      <c r="AD17" s="9"/>
      <c r="AE17" s="48">
        <v>96.5</v>
      </c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</row>
    <row r="18" spans="1:242" s="14" customFormat="1" ht="10.199999999999999" x14ac:dyDescent="0.25">
      <c r="A18" s="33">
        <f>(A17+1)</f>
        <v>1983</v>
      </c>
      <c r="B18" s="32">
        <f>C18*F18</f>
        <v>30.869100000000003</v>
      </c>
      <c r="C18" s="31">
        <v>1.35</v>
      </c>
      <c r="D18" s="31">
        <f>B18*AE$55/AE18</f>
        <v>80.213480322289158</v>
      </c>
      <c r="E18" s="31">
        <f>C18*AE$55/AE18</f>
        <v>3.5079804216867472</v>
      </c>
      <c r="F18" s="30">
        <v>22.866</v>
      </c>
      <c r="G18" s="29">
        <f>H18*K18</f>
        <v>2.9453299999999998</v>
      </c>
      <c r="H18" s="27">
        <v>3.13</v>
      </c>
      <c r="I18" s="27">
        <f>G18*AE$55/AE18</f>
        <v>7.653451833634537</v>
      </c>
      <c r="J18" s="27">
        <f>H18*AE$55/AE18</f>
        <v>8.1333175702811236</v>
      </c>
      <c r="K18" s="30">
        <v>0.94099999999999995</v>
      </c>
      <c r="L18" s="29">
        <f>M18*P18</f>
        <v>35.654556962025318</v>
      </c>
      <c r="M18" s="27">
        <v>6.11</v>
      </c>
      <c r="N18" s="27">
        <f>L18*AE$55/AE18</f>
        <v>92.648509456814608</v>
      </c>
      <c r="O18" s="27">
        <f>M18*AE$55/AE18</f>
        <v>15.87685953815261</v>
      </c>
      <c r="P18" s="26">
        <v>5.8354430379746836</v>
      </c>
      <c r="Q18" s="50"/>
      <c r="R18" s="9"/>
      <c r="S18" s="36"/>
      <c r="T18" s="36"/>
      <c r="U18" s="36"/>
      <c r="V18" s="9"/>
      <c r="W18" s="9"/>
      <c r="X18" s="9"/>
      <c r="Y18" s="9"/>
      <c r="Z18" s="9"/>
      <c r="AB18" s="9"/>
      <c r="AD18" s="9"/>
      <c r="AE18" s="48">
        <v>99.6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</row>
    <row r="19" spans="1:242" s="14" customFormat="1" ht="10.199999999999999" x14ac:dyDescent="0.25">
      <c r="A19" s="42">
        <f>(A18+1)</f>
        <v>1984</v>
      </c>
      <c r="B19" s="41">
        <f>C19*F19</f>
        <v>30.625700000000002</v>
      </c>
      <c r="C19" s="40">
        <v>1.34</v>
      </c>
      <c r="D19" s="40">
        <f>B19*AE$55/AE19</f>
        <v>76.28746913089509</v>
      </c>
      <c r="E19" s="40">
        <f>C19*AE$55/AE19</f>
        <v>3.3378897016361884</v>
      </c>
      <c r="F19" s="39">
        <v>22.855</v>
      </c>
      <c r="G19" s="38">
        <f>H19*K19</f>
        <v>3.8316000000000003</v>
      </c>
      <c r="H19" s="36">
        <v>3.72</v>
      </c>
      <c r="I19" s="36">
        <f>G19*AE$55/AE19</f>
        <v>9.5443717767083722</v>
      </c>
      <c r="J19" s="36">
        <f>H19*AE$55/AE19</f>
        <v>9.2663803657362838</v>
      </c>
      <c r="K19" s="39">
        <v>1.03</v>
      </c>
      <c r="L19" s="38">
        <f>M19*P19</f>
        <v>35.174999999999997</v>
      </c>
      <c r="M19" s="36">
        <v>6.09</v>
      </c>
      <c r="N19" s="36">
        <f>L19*AE$55/AE19</f>
        <v>87.619604667949929</v>
      </c>
      <c r="O19" s="36">
        <f>M19*AE$55/AE19</f>
        <v>15.169961405197304</v>
      </c>
      <c r="P19" s="35">
        <v>5.7758620689655169</v>
      </c>
      <c r="Q19" s="50"/>
      <c r="R19" s="9"/>
      <c r="S19" s="52"/>
      <c r="T19" s="52"/>
      <c r="U19" s="52"/>
      <c r="V19" s="9"/>
      <c r="W19" s="9"/>
      <c r="X19" s="9"/>
      <c r="Y19" s="9"/>
      <c r="Z19" s="9"/>
      <c r="AB19" s="9"/>
      <c r="AD19" s="9"/>
      <c r="AE19" s="48">
        <v>103.9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</row>
    <row r="20" spans="1:242" s="14" customFormat="1" ht="10.199999999999999" x14ac:dyDescent="0.25">
      <c r="A20" s="33">
        <f>(A19+1)</f>
        <v>1985</v>
      </c>
      <c r="B20" s="32">
        <f>C20*F20</f>
        <v>32.341590000000004</v>
      </c>
      <c r="C20" s="31">
        <v>1.37</v>
      </c>
      <c r="D20" s="31">
        <f>B20*AE$55/AE20</f>
        <v>77.791442839126404</v>
      </c>
      <c r="E20" s="31">
        <f>C20*AE$55/AE20</f>
        <v>3.2952701672862457</v>
      </c>
      <c r="F20" s="30">
        <v>23.606999999999999</v>
      </c>
      <c r="G20" s="29">
        <f>H20*K20</f>
        <v>4.4290000000000003</v>
      </c>
      <c r="H20" s="27">
        <v>4.12</v>
      </c>
      <c r="I20" s="27">
        <f>G20*AE$55/AE20</f>
        <v>10.653103336431228</v>
      </c>
      <c r="J20" s="27">
        <f>H20*AE$55/AE20</f>
        <v>9.9098635687732344</v>
      </c>
      <c r="K20" s="30">
        <v>1.075</v>
      </c>
      <c r="L20" s="29">
        <f>M20*P20</f>
        <v>29.931750000000001</v>
      </c>
      <c r="M20" s="27">
        <v>5.0199999999999996</v>
      </c>
      <c r="N20" s="27">
        <f>L20*AE$55/AE20</f>
        <v>71.995038561802971</v>
      </c>
      <c r="O20" s="27">
        <f>M20*AE$55/AE20</f>
        <v>12.074639591078066</v>
      </c>
      <c r="P20" s="26">
        <v>5.9625000000000004</v>
      </c>
      <c r="Q20" s="50"/>
      <c r="R20" s="9"/>
      <c r="S20" s="36"/>
      <c r="T20" s="36"/>
      <c r="U20" s="36"/>
      <c r="V20" s="9"/>
      <c r="W20" s="9"/>
      <c r="X20" s="9"/>
      <c r="Y20" s="9"/>
      <c r="Z20" s="9"/>
      <c r="AB20" s="9"/>
      <c r="AD20" s="9"/>
      <c r="AE20" s="48">
        <v>107.6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</row>
    <row r="21" spans="1:242" s="14" customFormat="1" ht="10.199999999999999" x14ac:dyDescent="0.25">
      <c r="A21" s="42">
        <f>(A20+1)</f>
        <v>1986</v>
      </c>
      <c r="B21" s="41">
        <f>C21*F21</f>
        <v>32.394750000000002</v>
      </c>
      <c r="C21" s="40">
        <v>1.41</v>
      </c>
      <c r="D21" s="40">
        <f>B21*AE$55/AE21</f>
        <v>76.497423743156929</v>
      </c>
      <c r="E21" s="40">
        <f>C21*AE$55/AE21</f>
        <v>3.3295940693430657</v>
      </c>
      <c r="F21" s="39">
        <v>22.975000000000001</v>
      </c>
      <c r="G21" s="38">
        <f>H21*K21</f>
        <v>5.5436999999999994</v>
      </c>
      <c r="H21" s="36">
        <v>5.0999999999999996</v>
      </c>
      <c r="I21" s="36">
        <f>G21*AE$55/AE21</f>
        <v>13.09097208667883</v>
      </c>
      <c r="J21" s="36">
        <f>H21*AE$55/AE21</f>
        <v>12.043212591240875</v>
      </c>
      <c r="K21" s="39">
        <v>1.087</v>
      </c>
      <c r="L21" s="38">
        <f>M21*P21</f>
        <v>20.689333333333334</v>
      </c>
      <c r="M21" s="36">
        <v>3.54</v>
      </c>
      <c r="N21" s="36">
        <f>L21*AE$55/AE21</f>
        <v>48.856086216545016</v>
      </c>
      <c r="O21" s="36">
        <f>M21*AE$55/AE21</f>
        <v>8.3594063868613144</v>
      </c>
      <c r="P21" s="35">
        <v>5.8444444444444441</v>
      </c>
      <c r="Q21" s="50"/>
      <c r="R21" s="9"/>
      <c r="S21" s="36"/>
      <c r="T21" s="36"/>
      <c r="U21" s="36"/>
      <c r="V21" s="9"/>
      <c r="W21" s="9"/>
      <c r="X21" s="9"/>
      <c r="Y21" s="9"/>
      <c r="Z21" s="9"/>
      <c r="AB21" s="9"/>
      <c r="AD21" s="9"/>
      <c r="AE21" s="48">
        <v>109.6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</row>
    <row r="22" spans="1:242" s="14" customFormat="1" ht="10.199999999999999" x14ac:dyDescent="0.25">
      <c r="A22" s="33">
        <v>1987</v>
      </c>
      <c r="B22" s="32">
        <f>C22*F22</f>
        <v>29.046249999999997</v>
      </c>
      <c r="C22" s="31">
        <v>1.25</v>
      </c>
      <c r="D22" s="31">
        <f>B22*AE$55/AE22</f>
        <v>66.175079302376759</v>
      </c>
      <c r="E22" s="31">
        <f>C22*AE$55/AE22</f>
        <v>2.8478323063380278</v>
      </c>
      <c r="F22" s="30">
        <v>23.236999999999998</v>
      </c>
      <c r="G22" s="29">
        <f>H22*K22</f>
        <v>5.4654600000000011</v>
      </c>
      <c r="H22" s="27">
        <v>5.07</v>
      </c>
      <c r="I22" s="27">
        <f>G22*AE$55/AE22</f>
        <v>12.451770845598595</v>
      </c>
      <c r="J22" s="27">
        <f>H22*AE$55/AE22</f>
        <v>11.550807834507042</v>
      </c>
      <c r="K22" s="30">
        <v>1.0780000000000001</v>
      </c>
      <c r="L22" s="29">
        <f>M22*P22</f>
        <v>24.037005347593581</v>
      </c>
      <c r="M22" s="27">
        <v>4.12</v>
      </c>
      <c r="N22" s="27">
        <f>L22*AE$55/AE22</f>
        <v>54.762688301197549</v>
      </c>
      <c r="O22" s="27">
        <f>M22*AE$55/AE22</f>
        <v>9.3864552816901412</v>
      </c>
      <c r="P22" s="26">
        <v>5.8342245989304811</v>
      </c>
      <c r="Q22" s="50"/>
      <c r="R22" s="9"/>
      <c r="S22" s="52"/>
      <c r="T22" s="52"/>
      <c r="U22" s="36"/>
      <c r="V22" s="9"/>
      <c r="W22" s="9"/>
      <c r="X22" s="9"/>
      <c r="Y22" s="9"/>
      <c r="Z22" s="9"/>
      <c r="AB22" s="9"/>
      <c r="AD22" s="9"/>
      <c r="AE22" s="48">
        <v>113.6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</row>
    <row r="23" spans="1:242" s="14" customFormat="1" ht="10.199999999999999" x14ac:dyDescent="0.25">
      <c r="A23" s="42">
        <v>1988</v>
      </c>
      <c r="B23" s="41">
        <f>C23*F23</f>
        <v>28.956060000000001</v>
      </c>
      <c r="C23" s="40">
        <v>1.26</v>
      </c>
      <c r="D23" s="40">
        <f>B23*AE$55/AE23</f>
        <v>63.348663099408277</v>
      </c>
      <c r="E23" s="40">
        <f>C23*AE$55/AE23</f>
        <v>2.7565668639053253</v>
      </c>
      <c r="F23" s="39">
        <v>22.981000000000002</v>
      </c>
      <c r="G23" s="38">
        <f>H23*K23</f>
        <v>3.0507400000000002</v>
      </c>
      <c r="H23" s="36">
        <v>2.83</v>
      </c>
      <c r="I23" s="36">
        <f>G23*AE$55/AE23</f>
        <v>6.6742609479289943</v>
      </c>
      <c r="J23" s="36">
        <f>H23*AE$55/AE23</f>
        <v>6.1913366863905326</v>
      </c>
      <c r="K23" s="39">
        <v>1.0780000000000001</v>
      </c>
      <c r="L23" s="38">
        <f>M23*P23</f>
        <v>23.107184466019419</v>
      </c>
      <c r="M23" s="36">
        <v>3.98</v>
      </c>
      <c r="N23" s="36">
        <f>L23*AE$55/AE23</f>
        <v>50.552776997759523</v>
      </c>
      <c r="O23" s="36">
        <f>M23*AE$55/AE23</f>
        <v>8.7072508875739629</v>
      </c>
      <c r="P23" s="35">
        <v>5.8058252427184467</v>
      </c>
      <c r="Q23" s="50"/>
      <c r="R23" s="9"/>
      <c r="S23" s="52"/>
      <c r="T23" s="52"/>
      <c r="U23" s="36"/>
      <c r="V23" s="9"/>
      <c r="W23" s="9"/>
      <c r="X23" s="9"/>
      <c r="Y23" s="9"/>
      <c r="Z23" s="9"/>
      <c r="AB23" s="9"/>
      <c r="AD23" s="9"/>
      <c r="AE23" s="48">
        <v>118.3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</row>
    <row r="24" spans="1:242" s="14" customFormat="1" ht="10.199999999999999" x14ac:dyDescent="0.25">
      <c r="A24" s="33">
        <v>1989</v>
      </c>
      <c r="B24" s="32">
        <f>C24*F24</f>
        <v>28.485280000000003</v>
      </c>
      <c r="C24" s="31">
        <v>1.24</v>
      </c>
      <c r="D24" s="31">
        <f>B24*AE$55/AE24</f>
        <v>59.454062920000005</v>
      </c>
      <c r="E24" s="31">
        <f>C24*AE$55/AE24</f>
        <v>2.5881099999999999</v>
      </c>
      <c r="F24" s="30">
        <v>22.972000000000001</v>
      </c>
      <c r="G24" s="29">
        <f>H24*K24</f>
        <v>3.38212</v>
      </c>
      <c r="H24" s="27">
        <v>3.29</v>
      </c>
      <c r="I24" s="27">
        <f>G24*AE$55/AE24</f>
        <v>7.0591117687096769</v>
      </c>
      <c r="J24" s="27">
        <f>H24*AE$55/AE24</f>
        <v>6.866840241935483</v>
      </c>
      <c r="K24" s="30">
        <v>1.028</v>
      </c>
      <c r="L24" s="29">
        <f>M24*P24</f>
        <v>25.820348837209302</v>
      </c>
      <c r="M24" s="27">
        <v>4.45</v>
      </c>
      <c r="N24" s="27">
        <f>L24*AE$55/AE24</f>
        <v>53.891857281507868</v>
      </c>
      <c r="O24" s="27">
        <f>M24*AE$55/AE24</f>
        <v>9.2879754032258059</v>
      </c>
      <c r="P24" s="26">
        <v>5.8023255813953485</v>
      </c>
      <c r="Q24" s="50"/>
      <c r="R24" s="9"/>
      <c r="S24" s="52"/>
      <c r="T24" s="52"/>
      <c r="U24" s="36"/>
      <c r="V24" s="9"/>
      <c r="W24" s="9"/>
      <c r="X24" s="9"/>
      <c r="Y24" s="9"/>
      <c r="Z24" s="9"/>
      <c r="AB24" s="9"/>
      <c r="AD24" s="9"/>
      <c r="AE24" s="48">
        <v>124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</row>
    <row r="25" spans="1:242" s="14" customFormat="1" ht="10.199999999999999" x14ac:dyDescent="0.25">
      <c r="A25" s="42">
        <v>1990</v>
      </c>
      <c r="B25" s="41">
        <f>C25*F25</f>
        <v>26.912339999999997</v>
      </c>
      <c r="C25" s="40">
        <v>1.17</v>
      </c>
      <c r="D25" s="40">
        <f>B25*AE$55/AE25</f>
        <v>53.291580931446056</v>
      </c>
      <c r="E25" s="40">
        <f>C25*AE$55/AE25</f>
        <v>2.3168237949502677</v>
      </c>
      <c r="F25" s="39">
        <v>23.001999999999999</v>
      </c>
      <c r="G25" s="38">
        <f>H25*K25</f>
        <v>5.1760799999999998</v>
      </c>
      <c r="H25" s="36">
        <v>5.04</v>
      </c>
      <c r="I25" s="36">
        <f>G25*AE$55/AE25</f>
        <v>10.249628468859983</v>
      </c>
      <c r="J25" s="36">
        <f>H25*AE$55/AE25</f>
        <v>9.9801640397857696</v>
      </c>
      <c r="K25" s="39">
        <v>1.0269999999999999</v>
      </c>
      <c r="L25" s="38">
        <f>M25*P25</f>
        <v>31.552142857142854</v>
      </c>
      <c r="M25" s="36">
        <v>5.42</v>
      </c>
      <c r="N25" s="36">
        <f>L25*AE$55/AE25</f>
        <v>62.479278079571529</v>
      </c>
      <c r="O25" s="36">
        <f>M25*AE$55/AE25</f>
        <v>10.732636725325172</v>
      </c>
      <c r="P25" s="35">
        <v>5.8214285714285712</v>
      </c>
      <c r="Q25" s="50"/>
      <c r="R25" s="9"/>
      <c r="S25" s="52"/>
      <c r="T25" s="52"/>
      <c r="U25" s="36"/>
      <c r="V25" s="9"/>
      <c r="W25" s="9"/>
      <c r="X25" s="9"/>
      <c r="Y25" s="9"/>
      <c r="Z25" s="9"/>
      <c r="AB25" s="9"/>
      <c r="AD25" s="9"/>
      <c r="AE25" s="48">
        <v>130.69999999999999</v>
      </c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</row>
    <row r="26" spans="1:242" s="14" customFormat="1" ht="10.199999999999999" x14ac:dyDescent="0.25">
      <c r="A26" s="33">
        <v>1991</v>
      </c>
      <c r="B26" s="32">
        <f>C26*F26</f>
        <v>27.235530000000001</v>
      </c>
      <c r="C26" s="31">
        <v>1.19</v>
      </c>
      <c r="D26" s="31">
        <f>B26*AE$55/AE26</f>
        <v>51.753705982599122</v>
      </c>
      <c r="E26" s="31">
        <f>C26*AE$55/AE26</f>
        <v>2.261270851688693</v>
      </c>
      <c r="F26" s="30">
        <v>22.887</v>
      </c>
      <c r="G26" s="29">
        <f>H26*K26</f>
        <v>1.7107200000000002</v>
      </c>
      <c r="H26" s="27">
        <v>1.62</v>
      </c>
      <c r="I26" s="27">
        <f>G26*AE$55/AE26</f>
        <v>3.2507573709251107</v>
      </c>
      <c r="J26" s="27">
        <f>H26*AE$55/AE26</f>
        <v>3.0783687224669607</v>
      </c>
      <c r="K26" s="30">
        <v>1.056</v>
      </c>
      <c r="L26" s="29">
        <f>M26*P26</f>
        <v>28.50365853658537</v>
      </c>
      <c r="M26" s="27">
        <v>4.9000000000000004</v>
      </c>
      <c r="N26" s="27">
        <f>L26*AE$55/AE26</f>
        <v>54.163438836359738</v>
      </c>
      <c r="O26" s="27">
        <f>M26*AE$55/AE26</f>
        <v>9.3111152716593253</v>
      </c>
      <c r="P26" s="26">
        <v>5.8170731707317076</v>
      </c>
      <c r="Q26" s="50"/>
      <c r="R26" s="9"/>
      <c r="S26" s="52"/>
      <c r="T26" s="52"/>
      <c r="U26" s="36"/>
      <c r="V26" s="9"/>
      <c r="W26" s="9"/>
      <c r="X26" s="9"/>
      <c r="Y26" s="9"/>
      <c r="Z26" s="9"/>
      <c r="AB26" s="9"/>
      <c r="AD26" s="9"/>
      <c r="AE26" s="48">
        <v>136.19999999999999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</row>
    <row r="27" spans="1:242" s="14" customFormat="1" ht="10.199999999999999" x14ac:dyDescent="0.25">
      <c r="A27" s="42">
        <v>1992</v>
      </c>
      <c r="B27" s="41">
        <f>C27*F27</f>
        <v>27.586789999999997</v>
      </c>
      <c r="C27" s="40">
        <v>1.21</v>
      </c>
      <c r="D27" s="40">
        <f>B27*AE$55/AE27</f>
        <v>50.889270895865991</v>
      </c>
      <c r="E27" s="40">
        <f>C27*AE$55/AE27</f>
        <v>2.2320834640057017</v>
      </c>
      <c r="F27" s="39">
        <v>22.798999999999999</v>
      </c>
      <c r="G27" s="38">
        <f>H27*K27</f>
        <v>1.8461399999999999</v>
      </c>
      <c r="H27" s="36">
        <v>1.74</v>
      </c>
      <c r="I27" s="36">
        <f>G27*AE$55/AE27</f>
        <v>3.4055690630078397</v>
      </c>
      <c r="J27" s="36">
        <f>H27*AE$55/AE27</f>
        <v>3.2097729151817527</v>
      </c>
      <c r="K27" s="39">
        <v>1.0609999999999999</v>
      </c>
      <c r="L27" s="38">
        <f>M27*P27</f>
        <v>28.181290322580644</v>
      </c>
      <c r="M27" s="36">
        <v>4.84</v>
      </c>
      <c r="N27" s="36">
        <f>L27*AE$55/AE27</f>
        <v>51.985943903616665</v>
      </c>
      <c r="O27" s="36">
        <f>M27*AE$55/AE27</f>
        <v>8.9283338560228067</v>
      </c>
      <c r="P27" s="35">
        <v>5.82258064516129</v>
      </c>
      <c r="Q27" s="50"/>
      <c r="R27" s="9"/>
      <c r="S27" s="52"/>
      <c r="T27" s="52"/>
      <c r="U27" s="36"/>
      <c r="V27" s="9"/>
      <c r="W27" s="9"/>
      <c r="X27" s="9"/>
      <c r="Y27" s="9"/>
      <c r="Z27" s="9"/>
      <c r="AB27" s="9"/>
      <c r="AD27" s="9"/>
      <c r="AE27" s="48">
        <v>140.30000000000001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</row>
    <row r="28" spans="1:242" s="14" customFormat="1" ht="10.199999999999999" x14ac:dyDescent="0.25">
      <c r="A28" s="33">
        <v>1993</v>
      </c>
      <c r="B28" s="32">
        <f>C28*F28</f>
        <v>27.147469999999998</v>
      </c>
      <c r="C28" s="31">
        <v>1.19</v>
      </c>
      <c r="D28" s="31">
        <f>B28*AE$55/AE28</f>
        <v>48.623279295294111</v>
      </c>
      <c r="E28" s="31">
        <f>C28*AE$55/AE28</f>
        <v>2.1313847058823527</v>
      </c>
      <c r="F28" s="30">
        <v>22.812999999999999</v>
      </c>
      <c r="G28" s="29">
        <f>H28*K28</f>
        <v>2.2911800000000002</v>
      </c>
      <c r="H28" s="27">
        <v>2.1800000000000002</v>
      </c>
      <c r="I28" s="27">
        <f>G28*AE$55/AE28</f>
        <v>4.1036857230449826</v>
      </c>
      <c r="J28" s="27">
        <f>H28*AE$55/AE28</f>
        <v>3.9045534948096887</v>
      </c>
      <c r="K28" s="30">
        <v>1.0509999999999999</v>
      </c>
      <c r="L28" s="29">
        <f>M28*P28</f>
        <v>31.470645161290321</v>
      </c>
      <c r="M28" s="27">
        <v>5.39</v>
      </c>
      <c r="N28" s="27">
        <f>L28*AE$55/AE28</f>
        <v>56.366430068087951</v>
      </c>
      <c r="O28" s="27">
        <f>M28*AE$55/AE28</f>
        <v>9.6539189619377144</v>
      </c>
      <c r="P28" s="26">
        <v>5.838709677419355</v>
      </c>
      <c r="Q28" s="50"/>
      <c r="R28" s="9"/>
      <c r="S28" s="52"/>
      <c r="T28" s="52"/>
      <c r="U28" s="36"/>
      <c r="V28" s="9"/>
      <c r="W28" s="9"/>
      <c r="X28" s="9"/>
      <c r="Y28" s="9"/>
      <c r="Z28" s="9"/>
      <c r="AB28" s="9"/>
      <c r="AD28" s="9"/>
      <c r="AE28" s="48">
        <v>144.5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</row>
    <row r="29" spans="1:242" s="14" customFormat="1" ht="10.199999999999999" x14ac:dyDescent="0.25">
      <c r="A29" s="42">
        <v>1994</v>
      </c>
      <c r="B29" s="41">
        <f>C29*F29</f>
        <v>25.847219999999997</v>
      </c>
      <c r="C29" s="40">
        <v>1.1399999999999999</v>
      </c>
      <c r="D29" s="40">
        <f>B29*AE$55/AE29</f>
        <v>45.138629253846148</v>
      </c>
      <c r="E29" s="40">
        <f>C29*AE$55/AE29</f>
        <v>1.9908538461538459</v>
      </c>
      <c r="F29" s="39">
        <v>22.672999999999998</v>
      </c>
      <c r="G29" s="38">
        <f>H29*K29</f>
        <v>2.4127999999999998</v>
      </c>
      <c r="H29" s="36">
        <v>2.3199999999999998</v>
      </c>
      <c r="I29" s="36">
        <f>G29*AE$55/AE29</f>
        <v>4.2136247017543855</v>
      </c>
      <c r="J29" s="36">
        <f>H29*AE$55/AE29</f>
        <v>4.0515622132253704</v>
      </c>
      <c r="K29" s="39">
        <v>1.04</v>
      </c>
      <c r="L29" s="38">
        <f>M29*P29</f>
        <v>27.282631578947367</v>
      </c>
      <c r="M29" s="36">
        <v>4.67</v>
      </c>
      <c r="N29" s="36">
        <f>L29*AE$55/AE29</f>
        <v>47.645378958022583</v>
      </c>
      <c r="O29" s="36">
        <f>M29*AE$55/AE29</f>
        <v>8.1555153171390007</v>
      </c>
      <c r="P29" s="35">
        <v>5.8421052631578947</v>
      </c>
      <c r="Q29" s="50"/>
      <c r="R29" s="9"/>
      <c r="S29" s="52"/>
      <c r="T29" s="52"/>
      <c r="U29" s="36"/>
      <c r="V29" s="9"/>
      <c r="W29" s="9"/>
      <c r="X29" s="9"/>
      <c r="Y29" s="9"/>
      <c r="Z29" s="9"/>
      <c r="AB29" s="9"/>
      <c r="AD29" s="9"/>
      <c r="AE29" s="48">
        <v>148.19999999999999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</row>
    <row r="30" spans="1:242" s="14" customFormat="1" ht="10.199999999999999" x14ac:dyDescent="0.25">
      <c r="A30" s="33">
        <v>1995</v>
      </c>
      <c r="B30" s="32">
        <f>C30*F30</f>
        <v>24.840010000000003</v>
      </c>
      <c r="C30" s="31">
        <v>1.0900000000000001</v>
      </c>
      <c r="D30" s="31">
        <f>B30*AE$55/AE30</f>
        <v>42.184172100459314</v>
      </c>
      <c r="E30" s="31">
        <f>C30*AE$55/AE30</f>
        <v>1.8510760498687664</v>
      </c>
      <c r="F30" s="30">
        <v>22.789000000000001</v>
      </c>
      <c r="G30" s="29">
        <f>H30*K30</f>
        <v>2.2448600000000001</v>
      </c>
      <c r="H30" s="27">
        <v>2.14</v>
      </c>
      <c r="I30" s="27">
        <f>G30*AE$55/AE30</f>
        <v>3.8122996158792652</v>
      </c>
      <c r="J30" s="27">
        <f>H30*AE$55/AE30</f>
        <v>3.6342227034120733</v>
      </c>
      <c r="K30" s="30">
        <v>1.0489999999999999</v>
      </c>
      <c r="L30" s="29">
        <f>M30*P30</f>
        <v>29.458333333333332</v>
      </c>
      <c r="M30" s="27">
        <v>5.05</v>
      </c>
      <c r="N30" s="27">
        <f>L30*AE$55/AE30</f>
        <v>50.027170002187219</v>
      </c>
      <c r="O30" s="27">
        <f>M30*AE$55/AE30</f>
        <v>8.5760862860892377</v>
      </c>
      <c r="P30" s="26">
        <v>5.833333333333333</v>
      </c>
      <c r="Q30" s="50"/>
      <c r="R30" s="9"/>
      <c r="S30" s="52"/>
      <c r="T30" s="52"/>
      <c r="U30" s="36"/>
      <c r="V30" s="9"/>
      <c r="W30" s="9"/>
      <c r="X30" s="9"/>
      <c r="Y30" s="9"/>
      <c r="Z30" s="9"/>
      <c r="AB30" s="9"/>
      <c r="AD30" s="9"/>
      <c r="AE30" s="48">
        <v>152.4</v>
      </c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</row>
    <row r="31" spans="1:242" s="14" customFormat="1" ht="10.199999999999999" x14ac:dyDescent="0.25">
      <c r="A31" s="42">
        <v>1996</v>
      </c>
      <c r="B31" s="41">
        <f>C31*F31</f>
        <v>24.355340000000002</v>
      </c>
      <c r="C31" s="40">
        <v>1.07</v>
      </c>
      <c r="D31" s="40">
        <f>B31*AE$55/AE31</f>
        <v>40.174824096494575</v>
      </c>
      <c r="E31" s="40">
        <f>C31*AE$55/AE31</f>
        <v>1.7649953473550031</v>
      </c>
      <c r="F31" s="39">
        <v>22.762</v>
      </c>
      <c r="G31" s="38">
        <f>H31*K31</f>
        <v>1.8240099999999999</v>
      </c>
      <c r="H31" s="36">
        <v>1.79</v>
      </c>
      <c r="I31" s="36">
        <f>G31*AE$55/AE31</f>
        <v>3.0087562275971953</v>
      </c>
      <c r="J31" s="36">
        <f>H31*AE$55/AE31</f>
        <v>2.9526557680050987</v>
      </c>
      <c r="K31" s="39">
        <v>1.0189999999999999</v>
      </c>
      <c r="L31" s="38">
        <f>M31*P31</f>
        <v>33.562372881355934</v>
      </c>
      <c r="M31" s="36">
        <v>5.79</v>
      </c>
      <c r="N31" s="36">
        <f>L31*AE$55/AE31</f>
        <v>55.362085964286869</v>
      </c>
      <c r="O31" s="36">
        <f>M31*AE$55/AE31</f>
        <v>9.5507692160611857</v>
      </c>
      <c r="P31" s="35">
        <v>5.7966101694915251</v>
      </c>
      <c r="Q31" s="50"/>
      <c r="R31" s="9"/>
      <c r="S31" s="52"/>
      <c r="T31" s="52"/>
      <c r="U31" s="36"/>
      <c r="V31" s="9"/>
      <c r="W31" s="9"/>
      <c r="X31" s="9"/>
      <c r="Y31" s="9"/>
      <c r="Z31" s="9"/>
      <c r="AB31" s="9"/>
      <c r="AD31" s="9"/>
      <c r="AE31" s="48">
        <v>156.9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</row>
    <row r="32" spans="1:242" s="14" customFormat="1" ht="11.25" customHeight="1" x14ac:dyDescent="0.25">
      <c r="A32" s="33">
        <v>1997</v>
      </c>
      <c r="B32" s="32">
        <f>C32*F32</f>
        <v>24.865110000000001</v>
      </c>
      <c r="C32" s="31">
        <v>1.1100000000000001</v>
      </c>
      <c r="D32" s="31">
        <f>B32*AE$55/AE32</f>
        <v>40.095725758317755</v>
      </c>
      <c r="E32" s="31">
        <f>C32*AE$55/AE32</f>
        <v>1.7899078504672898</v>
      </c>
      <c r="F32" s="30">
        <v>22.401</v>
      </c>
      <c r="G32" s="29">
        <f>H32*K32</f>
        <v>2.0827799999999996</v>
      </c>
      <c r="H32" s="27">
        <v>2.0299999999999998</v>
      </c>
      <c r="I32" s="27">
        <f>G32*AE$55/AE32</f>
        <v>3.3585443899065415</v>
      </c>
      <c r="J32" s="27">
        <f>H32*AE$55/AE32</f>
        <v>3.2734350778816195</v>
      </c>
      <c r="K32" s="30">
        <v>1.026</v>
      </c>
      <c r="L32" s="29">
        <f>M32*P32</f>
        <v>33.831724137931033</v>
      </c>
      <c r="M32" s="27">
        <v>5.84</v>
      </c>
      <c r="N32" s="27">
        <f>L32*AE$55/AE32</f>
        <v>54.55465642281662</v>
      </c>
      <c r="O32" s="27">
        <f>M32*AE$55/AE32</f>
        <v>9.4171728348909642</v>
      </c>
      <c r="P32" s="26">
        <v>5.7931034482758621</v>
      </c>
      <c r="Q32" s="50"/>
      <c r="R32" s="9"/>
      <c r="S32" s="52"/>
      <c r="T32" s="52"/>
      <c r="U32" s="36"/>
      <c r="V32" s="9"/>
      <c r="W32" s="9"/>
      <c r="X32" s="9"/>
      <c r="Y32" s="9"/>
      <c r="Z32" s="9"/>
      <c r="AB32" s="9"/>
      <c r="AD32" s="9"/>
      <c r="AE32" s="48">
        <v>160.5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</row>
    <row r="33" spans="1:242" s="14" customFormat="1" ht="11.25" customHeight="1" x14ac:dyDescent="0.25">
      <c r="A33" s="42">
        <v>1998</v>
      </c>
      <c r="B33" s="41">
        <f>C33*F33</f>
        <v>25.657649999999997</v>
      </c>
      <c r="C33" s="40">
        <v>1.1499999999999999</v>
      </c>
      <c r="D33" s="40">
        <f>B33*AE$55/AE33</f>
        <v>40.739153706441705</v>
      </c>
      <c r="E33" s="40">
        <f>C33*AE$55/AE33</f>
        <v>1.8259671779141102</v>
      </c>
      <c r="F33" s="39">
        <v>22.311</v>
      </c>
      <c r="G33" s="38">
        <f>H33*K33</f>
        <v>2.0927199999999999</v>
      </c>
      <c r="H33" s="36">
        <v>2.02</v>
      </c>
      <c r="I33" s="36">
        <f>G33*AE$55/AE33</f>
        <v>3.3228156804907973</v>
      </c>
      <c r="J33" s="36">
        <f>H33*AE$55/AE33</f>
        <v>3.2073510429447856</v>
      </c>
      <c r="K33" s="39">
        <v>1.036</v>
      </c>
      <c r="L33" s="38">
        <f>M33*P33</f>
        <v>25.8</v>
      </c>
      <c r="M33" s="36">
        <v>4.4000000000000004</v>
      </c>
      <c r="N33" s="36">
        <f>L33*AE$55/AE33</f>
        <v>40.965176687116561</v>
      </c>
      <c r="O33" s="36">
        <f>M33*AE$55/AE33</f>
        <v>6.9863092024539872</v>
      </c>
      <c r="P33" s="35">
        <v>5.8636363636363633</v>
      </c>
      <c r="Q33" s="50"/>
      <c r="R33" s="9"/>
      <c r="S33" s="52"/>
      <c r="T33" s="52"/>
      <c r="U33" s="36"/>
      <c r="V33" s="9"/>
      <c r="W33" s="9"/>
      <c r="X33" s="9"/>
      <c r="Y33" s="9"/>
      <c r="Z33" s="9"/>
      <c r="AB33" s="9"/>
      <c r="AD33" s="9"/>
      <c r="AE33" s="48">
        <v>163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</row>
    <row r="34" spans="1:242" s="14" customFormat="1" ht="11.25" customHeight="1" x14ac:dyDescent="0.25">
      <c r="A34" s="33">
        <v>1999</v>
      </c>
      <c r="B34" s="32">
        <f>C34*F34</f>
        <v>23.596270000000001</v>
      </c>
      <c r="C34" s="31">
        <v>1.03</v>
      </c>
      <c r="D34" s="31">
        <f>B34*AE$55/AE34</f>
        <v>36.65650801302521</v>
      </c>
      <c r="E34" s="31">
        <f>C34*AE$55/AE34</f>
        <v>1.6000920168067228</v>
      </c>
      <c r="F34" s="30">
        <v>22.908999999999999</v>
      </c>
      <c r="G34" s="29">
        <f>H34*K34</f>
        <v>2.63144</v>
      </c>
      <c r="H34" s="27">
        <v>2.54</v>
      </c>
      <c r="I34" s="27">
        <f>G34*AE$55/AE34</f>
        <v>4.0879088705882349</v>
      </c>
      <c r="J34" s="27">
        <f>H34*AE$55/AE34</f>
        <v>3.9458579831932767</v>
      </c>
      <c r="K34" s="30">
        <v>1.036</v>
      </c>
      <c r="L34" s="29">
        <f>M34*P34</f>
        <v>30.092363636363633</v>
      </c>
      <c r="M34" s="27">
        <v>5.14</v>
      </c>
      <c r="N34" s="27">
        <f>L34*AE$55/AE34</f>
        <v>46.74810759358288</v>
      </c>
      <c r="O34" s="27">
        <f>M34*AE$55/AE34</f>
        <v>7.9849252100840324</v>
      </c>
      <c r="P34" s="26">
        <v>5.8545454545454545</v>
      </c>
      <c r="Q34" s="50"/>
      <c r="R34" s="9"/>
      <c r="S34" s="52"/>
      <c r="T34" s="52"/>
      <c r="U34" s="36"/>
      <c r="V34" s="9"/>
      <c r="W34" s="9"/>
      <c r="X34" s="9"/>
      <c r="Y34" s="9"/>
      <c r="Z34" s="9"/>
      <c r="AB34" s="9"/>
      <c r="AD34" s="9"/>
      <c r="AE34" s="48">
        <v>166.6</v>
      </c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</row>
    <row r="35" spans="1:242" s="14" customFormat="1" ht="11.25" customHeight="1" x14ac:dyDescent="0.25">
      <c r="A35" s="42">
        <v>2000</v>
      </c>
      <c r="B35" s="41">
        <f>C35*F35</f>
        <v>23.155259999999998</v>
      </c>
      <c r="C35" s="40">
        <v>1.01</v>
      </c>
      <c r="D35" s="40">
        <f>B35*AE$55/AE35</f>
        <v>34.801602763414635</v>
      </c>
      <c r="E35" s="40">
        <f>C35*AE$55/AE35</f>
        <v>1.5179971544715449</v>
      </c>
      <c r="F35" s="39">
        <v>22.925999999999998</v>
      </c>
      <c r="G35" s="38">
        <f>H35*K35</f>
        <v>4.0089600000000001</v>
      </c>
      <c r="H35" s="36">
        <v>3.84</v>
      </c>
      <c r="I35" s="36">
        <f>G35*AE$55/AE35</f>
        <v>6.0253365073170739</v>
      </c>
      <c r="J35" s="36">
        <f>H35*AE$55/AE35</f>
        <v>5.771395121951219</v>
      </c>
      <c r="K35" s="39">
        <v>1.044</v>
      </c>
      <c r="L35" s="38">
        <f>M35*P35</f>
        <v>39.664356435643562</v>
      </c>
      <c r="M35" s="36">
        <v>6.79</v>
      </c>
      <c r="N35" s="36">
        <f>L35*AE$55/AE35</f>
        <v>59.614237825002007</v>
      </c>
      <c r="O35" s="36">
        <f>M35*AE$55/AE35</f>
        <v>10.20514918699187</v>
      </c>
      <c r="P35" s="35">
        <v>5.8415841584158414</v>
      </c>
      <c r="Q35" s="50"/>
      <c r="R35" s="9"/>
      <c r="S35" s="52"/>
      <c r="T35" s="52"/>
      <c r="U35" s="36"/>
      <c r="V35" s="9"/>
      <c r="W35" s="9"/>
      <c r="X35" s="9"/>
      <c r="Y35" s="9"/>
      <c r="Z35" s="9"/>
      <c r="AB35" s="9"/>
      <c r="AD35" s="9"/>
      <c r="AE35" s="48">
        <v>172.2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</row>
    <row r="36" spans="1:242" s="14" customFormat="1" ht="11.25" customHeight="1" x14ac:dyDescent="0.25">
      <c r="A36" s="33">
        <v>2001</v>
      </c>
      <c r="B36" s="32">
        <f>C36*F36</f>
        <v>25.477760000000004</v>
      </c>
      <c r="C36" s="49">
        <v>1.1200000000000001</v>
      </c>
      <c r="D36" s="31">
        <f>B36*AE$55/AE36</f>
        <v>37.232775513043478</v>
      </c>
      <c r="E36" s="31">
        <f>C36*AE$55/AE36</f>
        <v>1.6367494071146245</v>
      </c>
      <c r="F36" s="30">
        <v>22.748000000000001</v>
      </c>
      <c r="G36" s="29">
        <f>H36*K36</f>
        <v>4.85344</v>
      </c>
      <c r="H36" s="28">
        <v>4.6399999999999997</v>
      </c>
      <c r="I36" s="27">
        <f>G36*AE$55/AE36</f>
        <v>7.0927366450592881</v>
      </c>
      <c r="J36" s="27">
        <f>H36*AE$55/AE36</f>
        <v>6.780818972332014</v>
      </c>
      <c r="K36" s="30">
        <v>1.046</v>
      </c>
      <c r="L36" s="29">
        <f>M36*P36</f>
        <v>36.714363636363636</v>
      </c>
      <c r="M36" s="28">
        <v>6.34</v>
      </c>
      <c r="N36" s="27">
        <f>L36*AE$55/AE36</f>
        <v>53.653761530722235</v>
      </c>
      <c r="O36" s="27">
        <f>M36*AE$55/AE36</f>
        <v>9.2651707509881422</v>
      </c>
      <c r="P36" s="26">
        <v>5.790909090909091</v>
      </c>
      <c r="Q36" s="50"/>
      <c r="R36" s="9"/>
      <c r="S36" s="51"/>
      <c r="T36" s="51"/>
      <c r="U36" s="51"/>
      <c r="V36" s="9"/>
      <c r="W36" s="9"/>
      <c r="X36" s="9"/>
      <c r="Y36" s="9"/>
      <c r="Z36" s="9"/>
      <c r="AB36" s="9"/>
      <c r="AD36" s="9"/>
      <c r="AE36" s="48">
        <v>177.1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</row>
    <row r="37" spans="1:242" s="14" customFormat="1" ht="11.25" customHeight="1" x14ac:dyDescent="0.25">
      <c r="A37" s="42">
        <v>2002</v>
      </c>
      <c r="B37" s="41">
        <f>C37*F37</f>
        <v>21.842459999999999</v>
      </c>
      <c r="C37" s="46">
        <v>0.97</v>
      </c>
      <c r="D37" s="40">
        <f>B37*AE$55/AE37</f>
        <v>31.423395859143962</v>
      </c>
      <c r="E37" s="40">
        <f>C37*AE$55/AE37</f>
        <v>1.3954789883268481</v>
      </c>
      <c r="F37" s="39">
        <v>22.518000000000001</v>
      </c>
      <c r="G37" s="38">
        <f>H37*K37</f>
        <v>4.4722499999999998</v>
      </c>
      <c r="H37" s="37">
        <v>4.45</v>
      </c>
      <c r="I37" s="36">
        <f>G37*AE$55/AE37</f>
        <v>6.4339493871595321</v>
      </c>
      <c r="J37" s="36">
        <f>H37*AE$55/AE37</f>
        <v>6.4019396887159532</v>
      </c>
      <c r="K37" s="39">
        <v>1.0049999999999999</v>
      </c>
      <c r="L37" s="38">
        <f>M37*P37</f>
        <v>32.491250000000001</v>
      </c>
      <c r="M37" s="37">
        <v>5.56</v>
      </c>
      <c r="N37" s="36">
        <f>L37*AE$55/AE37</f>
        <v>46.743151215953304</v>
      </c>
      <c r="O37" s="36">
        <f>M37*AE$55/AE37</f>
        <v>7.9988280155642011</v>
      </c>
      <c r="P37" s="35">
        <v>5.84375</v>
      </c>
      <c r="Q37" s="50"/>
      <c r="R37" s="9"/>
      <c r="S37" s="16"/>
      <c r="T37" s="16"/>
      <c r="U37" s="16"/>
      <c r="V37" s="9"/>
      <c r="W37" s="9"/>
      <c r="X37" s="9"/>
      <c r="Y37" s="9"/>
      <c r="Z37" s="9"/>
      <c r="AB37" s="9"/>
      <c r="AD37" s="9"/>
      <c r="AE37" s="48">
        <v>179.9</v>
      </c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</row>
    <row r="38" spans="1:242" s="14" customFormat="1" ht="11.25" customHeight="1" x14ac:dyDescent="0.25">
      <c r="A38" s="33">
        <v>2003</v>
      </c>
      <c r="B38" s="32">
        <f>C38*F38</f>
        <v>23.195120000000003</v>
      </c>
      <c r="C38" s="49">
        <v>1.04</v>
      </c>
      <c r="D38" s="31">
        <f>B38*AE$55/AE38</f>
        <v>32.62582718652174</v>
      </c>
      <c r="E38" s="31">
        <f>C38*AE$55/AE38</f>
        <v>1.4628447826086954</v>
      </c>
      <c r="F38" s="30">
        <v>22.303000000000001</v>
      </c>
      <c r="G38" s="29">
        <f>H38*K38</f>
        <v>4.6183999999999994</v>
      </c>
      <c r="H38" s="28">
        <v>4.5999999999999996</v>
      </c>
      <c r="I38" s="27">
        <f>G38*AE$55/AE38</f>
        <v>6.4961560999999985</v>
      </c>
      <c r="J38" s="27">
        <f>H38*AE$55/AE38</f>
        <v>6.4702749999999991</v>
      </c>
      <c r="K38" s="30">
        <v>1.004</v>
      </c>
      <c r="L38" s="29">
        <f>M38*P38</f>
        <v>42.254754098360657</v>
      </c>
      <c r="M38" s="28">
        <v>7.22</v>
      </c>
      <c r="N38" s="27">
        <f>L38*AE$55/AE38</f>
        <v>59.434756320384892</v>
      </c>
      <c r="O38" s="27">
        <f>M38*AE$55/AE38</f>
        <v>10.155518586956521</v>
      </c>
      <c r="P38" s="26">
        <v>5.8524590163934427</v>
      </c>
      <c r="Q38" s="50"/>
      <c r="R38" s="9"/>
      <c r="S38" s="16"/>
      <c r="T38" s="16"/>
      <c r="U38" s="16"/>
      <c r="V38" s="9"/>
      <c r="W38" s="9"/>
      <c r="X38" s="9"/>
      <c r="Y38" s="9"/>
      <c r="Z38" s="9"/>
      <c r="AB38" s="9"/>
      <c r="AD38" s="9"/>
      <c r="AE38" s="48">
        <v>184</v>
      </c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</row>
    <row r="39" spans="1:242" s="14" customFormat="1" ht="11.25" customHeight="1" x14ac:dyDescent="0.25">
      <c r="A39" s="42">
        <v>2004</v>
      </c>
      <c r="B39" s="41">
        <f>C39*F39</f>
        <v>24.952659999999998</v>
      </c>
      <c r="C39" s="46">
        <v>1.1299999999999999</v>
      </c>
      <c r="D39" s="40">
        <f>B39*AE$55/AE39</f>
        <v>34.187521901852826</v>
      </c>
      <c r="E39" s="40">
        <f>C39*AE$55/AE39</f>
        <v>1.5482076760190575</v>
      </c>
      <c r="F39" s="39">
        <v>22.082000000000001</v>
      </c>
      <c r="G39" s="38">
        <f>H39*K39</f>
        <v>5.22</v>
      </c>
      <c r="H39" s="37">
        <v>5.22</v>
      </c>
      <c r="I39" s="36">
        <f>G39*AE$55/AE39</f>
        <v>7.1518974060349381</v>
      </c>
      <c r="J39" s="36">
        <f>H39*AE$55/AE39</f>
        <v>7.1518974060349381</v>
      </c>
      <c r="K39" s="39">
        <v>1</v>
      </c>
      <c r="L39" s="38">
        <f>M39*P39</f>
        <v>53.591999999999999</v>
      </c>
      <c r="M39" s="37">
        <v>9.24</v>
      </c>
      <c r="N39" s="36">
        <f>L39*AE$55/AE39</f>
        <v>73.4261467019587</v>
      </c>
      <c r="O39" s="36">
        <f>M39*AE$55/AE39</f>
        <v>12.659680465854947</v>
      </c>
      <c r="P39" s="35">
        <v>5.8</v>
      </c>
      <c r="Q39" s="9"/>
      <c r="R39" s="9"/>
      <c r="S39" s="16"/>
      <c r="T39" s="16"/>
      <c r="U39" s="16"/>
      <c r="V39" s="9"/>
      <c r="W39" s="9"/>
      <c r="X39" s="9"/>
      <c r="Y39" s="9"/>
      <c r="Z39" s="9"/>
      <c r="AB39" s="9"/>
      <c r="AD39" s="9"/>
      <c r="AE39" s="48">
        <v>188.9</v>
      </c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</row>
    <row r="40" spans="1:242" s="14" customFormat="1" ht="11.25" customHeight="1" x14ac:dyDescent="0.25">
      <c r="A40" s="33">
        <v>2005</v>
      </c>
      <c r="B40" s="32">
        <f>C40*F40</f>
        <v>24.523260000000001</v>
      </c>
      <c r="C40" s="49">
        <v>1.1299999999999999</v>
      </c>
      <c r="D40" s="31">
        <f>B40*AE$55/AE40</f>
        <v>32.498153834408598</v>
      </c>
      <c r="E40" s="31">
        <f>C40*AE$55/AE40</f>
        <v>1.4974727598566304</v>
      </c>
      <c r="F40" s="30">
        <v>21.702000000000002</v>
      </c>
      <c r="G40" s="29">
        <f>H40*K40</f>
        <v>7.2244799999999998</v>
      </c>
      <c r="H40" s="28">
        <v>6.92</v>
      </c>
      <c r="I40" s="27">
        <f>G40*AE$55/AE40</f>
        <v>9.5738601806451591</v>
      </c>
      <c r="J40" s="27">
        <f>H40*AE$55/AE40</f>
        <v>9.1703641577060928</v>
      </c>
      <c r="K40" s="30">
        <v>1.044</v>
      </c>
      <c r="L40" s="29">
        <f>M40*P40</f>
        <v>75.192027027027038</v>
      </c>
      <c r="M40" s="28">
        <v>12.91</v>
      </c>
      <c r="N40" s="27">
        <f>L40*AE$55/AE40</f>
        <v>99.644258611837643</v>
      </c>
      <c r="O40" s="27">
        <f>M40*AE$55/AE40</f>
        <v>17.108294982078849</v>
      </c>
      <c r="P40" s="26">
        <v>5.8243243243243246</v>
      </c>
      <c r="Q40" s="9"/>
      <c r="R40" s="9"/>
      <c r="S40" s="16"/>
      <c r="T40" s="16"/>
      <c r="U40" s="16"/>
      <c r="V40" s="9"/>
      <c r="W40" s="9"/>
      <c r="X40" s="9"/>
      <c r="Y40" s="9"/>
      <c r="Z40" s="9"/>
      <c r="AB40" s="9"/>
      <c r="AD40" s="9"/>
      <c r="AE40" s="48">
        <v>195.3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</row>
    <row r="41" spans="1:242" s="14" customFormat="1" ht="11.25" customHeight="1" x14ac:dyDescent="0.25">
      <c r="A41" s="42">
        <v>2006</v>
      </c>
      <c r="B41" s="41">
        <f>C41*F41</f>
        <v>27.338280000000001</v>
      </c>
      <c r="C41" s="46">
        <v>1.24</v>
      </c>
      <c r="D41" s="40">
        <f>B41*AE$55/AE41</f>
        <v>35.096466195833337</v>
      </c>
      <c r="E41" s="40">
        <f>C41*AE$55/AE41</f>
        <v>1.5918930555555555</v>
      </c>
      <c r="F41" s="39">
        <v>22.047000000000001</v>
      </c>
      <c r="G41" s="38">
        <f>H41*K41</f>
        <v>6.4995000000000003</v>
      </c>
      <c r="H41" s="37">
        <v>6.19</v>
      </c>
      <c r="I41" s="36">
        <f>G41*AE$55/AE41</f>
        <v>8.3439588020833337</v>
      </c>
      <c r="J41" s="36">
        <f>H41*AE$55/AE41</f>
        <v>7.946627430555556</v>
      </c>
      <c r="K41" s="39">
        <v>1.05</v>
      </c>
      <c r="L41" s="38">
        <f>M41*P41</f>
        <v>88.474206349206341</v>
      </c>
      <c r="M41" s="37">
        <v>15.25</v>
      </c>
      <c r="N41" s="36">
        <f>L41*AE$55/AE41</f>
        <v>113.58183442184742</v>
      </c>
      <c r="O41" s="36">
        <f>M41*AE$55/AE41</f>
        <v>19.57771701388889</v>
      </c>
      <c r="P41" s="35">
        <v>5.8015873015873014</v>
      </c>
      <c r="Q41" s="9"/>
      <c r="R41" s="9"/>
      <c r="S41" s="16"/>
      <c r="T41" s="16"/>
      <c r="U41" s="16"/>
      <c r="V41" s="9"/>
      <c r="W41" s="9"/>
      <c r="X41" s="9"/>
      <c r="Y41" s="9"/>
      <c r="Z41" s="9"/>
      <c r="AB41" s="9"/>
      <c r="AD41" s="9"/>
      <c r="AE41" s="48">
        <v>201.6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</row>
    <row r="42" spans="1:242" s="14" customFormat="1" ht="11.25" customHeight="1" x14ac:dyDescent="0.25">
      <c r="A42" s="33">
        <v>2007</v>
      </c>
      <c r="B42" s="32">
        <f>C42*F42</f>
        <v>30.33344</v>
      </c>
      <c r="C42" s="49">
        <v>1.36</v>
      </c>
      <c r="D42" s="31">
        <f>B42*AE$55/AE42</f>
        <v>37.870853544814274</v>
      </c>
      <c r="E42" s="31">
        <f>C42*AE$55/AE42</f>
        <v>1.6979399903521466</v>
      </c>
      <c r="F42" s="30">
        <v>22.303999999999998</v>
      </c>
      <c r="G42" s="29">
        <f>H42*K42</f>
        <v>5.8295999999999992</v>
      </c>
      <c r="H42" s="28">
        <v>5.6</v>
      </c>
      <c r="I42" s="27">
        <f>G42*AE$55/AE42</f>
        <v>7.2781698292329935</v>
      </c>
      <c r="J42" s="27">
        <f>H42*AE$55/AE42</f>
        <v>6.9915176073323666</v>
      </c>
      <c r="K42" s="30">
        <v>1.0409999999999999</v>
      </c>
      <c r="L42" s="29">
        <f>M42*P42</f>
        <v>102.0582191780822</v>
      </c>
      <c r="M42" s="28">
        <v>17.53</v>
      </c>
      <c r="N42" s="27">
        <f>L42*AE$55/AE42</f>
        <v>127.41818506366923</v>
      </c>
      <c r="O42" s="27">
        <f>M42*AE$55/AE42</f>
        <v>21.88594708152436</v>
      </c>
      <c r="P42" s="26">
        <v>5.8219178082191778</v>
      </c>
      <c r="Q42" s="9"/>
      <c r="R42" s="9"/>
      <c r="S42" s="16"/>
      <c r="T42" s="16"/>
      <c r="U42" s="16"/>
      <c r="V42" s="9"/>
      <c r="W42" s="9"/>
      <c r="X42" s="9"/>
      <c r="Y42" s="9"/>
      <c r="Z42" s="9"/>
      <c r="AB42" s="9"/>
      <c r="AD42" s="9"/>
      <c r="AE42" s="48">
        <v>207.3</v>
      </c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</row>
    <row r="43" spans="1:242" s="14" customFormat="1" ht="11.25" customHeight="1" x14ac:dyDescent="0.25">
      <c r="A43" s="42">
        <v>2008</v>
      </c>
      <c r="B43" s="41">
        <f>C43*F43</f>
        <v>30.659459999999996</v>
      </c>
      <c r="C43" s="46">
        <v>1.38</v>
      </c>
      <c r="D43" s="40">
        <f>B43*AE$55/AE43</f>
        <v>36.855575950116105</v>
      </c>
      <c r="E43" s="40">
        <f>C43*AE$55/AE43</f>
        <v>1.6588907570831395</v>
      </c>
      <c r="F43" s="39">
        <v>22.216999999999999</v>
      </c>
      <c r="G43" s="38">
        <f>H43*K43</f>
        <v>6.6926199999999998</v>
      </c>
      <c r="H43" s="37">
        <v>6.38</v>
      </c>
      <c r="I43" s="36">
        <f>G43*AE$55/AE43</f>
        <v>8.045163375847654</v>
      </c>
      <c r="J43" s="36">
        <f>H43*AE$55/AE43</f>
        <v>7.6693645146307468</v>
      </c>
      <c r="K43" s="39">
        <v>1.0489999999999999</v>
      </c>
      <c r="L43" s="38">
        <f>M43*P43</f>
        <v>127.90384615384616</v>
      </c>
      <c r="M43" s="37">
        <v>22.17</v>
      </c>
      <c r="N43" s="36">
        <f>L43*AE$55/AE43</f>
        <v>153.75254215941976</v>
      </c>
      <c r="O43" s="36">
        <f>M43*AE$55/AE43</f>
        <v>26.650440640966092</v>
      </c>
      <c r="P43" s="35">
        <v>5.7692307692307692</v>
      </c>
      <c r="Q43" s="9"/>
      <c r="R43" s="9"/>
      <c r="S43" s="16"/>
      <c r="T43" s="16"/>
      <c r="U43" s="16"/>
      <c r="V43" s="9"/>
      <c r="W43" s="9"/>
      <c r="X43" s="9"/>
      <c r="Y43" s="9"/>
      <c r="Z43" s="9"/>
      <c r="AB43" s="9"/>
      <c r="AD43" s="9"/>
      <c r="AE43" s="48">
        <v>215.3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</row>
    <row r="44" spans="1:242" s="14" customFormat="1" ht="11.25" customHeight="1" x14ac:dyDescent="0.25">
      <c r="A44" s="33">
        <v>2009</v>
      </c>
      <c r="B44" s="32">
        <f>C44*F44</f>
        <v>33.9574</v>
      </c>
      <c r="C44" s="49">
        <v>1.55</v>
      </c>
      <c r="D44" s="31">
        <f>B44*AE$55/AE44</f>
        <v>40.965188528785234</v>
      </c>
      <c r="E44" s="31">
        <f>C44*AE$55/AE44</f>
        <v>1.8698734950148457</v>
      </c>
      <c r="F44" s="30">
        <v>21.908000000000001</v>
      </c>
      <c r="G44" s="29">
        <f>H44*K44</f>
        <v>3.6845999999999997</v>
      </c>
      <c r="H44" s="28">
        <v>3.56</v>
      </c>
      <c r="I44" s="27">
        <f>G44*AE$55/AE44</f>
        <v>4.4449908901494837</v>
      </c>
      <c r="J44" s="27">
        <f>H44*AE$55/AE44</f>
        <v>4.2946771885502262</v>
      </c>
      <c r="K44" s="30">
        <v>1.0349999999999999</v>
      </c>
      <c r="L44" s="29">
        <f>M44*P44</f>
        <v>81.864285714285714</v>
      </c>
      <c r="M44" s="28">
        <v>14.13</v>
      </c>
      <c r="N44" s="27">
        <f>L44*AE$55/AE44</f>
        <v>98.758618093848611</v>
      </c>
      <c r="O44" s="27">
        <f>M44*AE$55/AE44</f>
        <v>17.04600805455469</v>
      </c>
      <c r="P44" s="26">
        <v>5.7936507936507935</v>
      </c>
      <c r="Q44" s="9"/>
      <c r="R44" s="9"/>
      <c r="S44" s="16"/>
      <c r="T44" s="16"/>
      <c r="U44" s="16"/>
      <c r="V44" s="9"/>
      <c r="W44" s="9"/>
      <c r="X44" s="9"/>
      <c r="Y44" s="9"/>
      <c r="Z44" s="9"/>
      <c r="AB44" s="9"/>
      <c r="AD44" s="9"/>
      <c r="AE44" s="48">
        <v>214.53700000000001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</row>
    <row r="45" spans="1:242" s="14" customFormat="1" ht="11.25" customHeight="1" x14ac:dyDescent="0.25">
      <c r="A45" s="42">
        <v>2010</v>
      </c>
      <c r="B45" s="41">
        <f>C45*F45</f>
        <v>37.678550000000001</v>
      </c>
      <c r="C45" s="46">
        <v>1.69</v>
      </c>
      <c r="D45" s="40">
        <f>B45*AE$55/AE45</f>
        <v>44.72072863874417</v>
      </c>
      <c r="E45" s="40">
        <f>C45*AE$55/AE45</f>
        <v>2.0058635855009719</v>
      </c>
      <c r="F45" s="39">
        <v>22.295000000000002</v>
      </c>
      <c r="G45" s="38">
        <f>H45*K45</f>
        <v>4.5049200000000003</v>
      </c>
      <c r="H45" s="37">
        <v>4.34</v>
      </c>
      <c r="I45" s="36">
        <f>G45*AE$55/AE45</f>
        <v>5.3468964399970647</v>
      </c>
      <c r="J45" s="36">
        <f>H45*AE$55/AE45</f>
        <v>5.1511526396888865</v>
      </c>
      <c r="K45" s="44">
        <v>1.038</v>
      </c>
      <c r="L45" s="36">
        <f>M45*P45</f>
        <v>102.68234567901233</v>
      </c>
      <c r="M45" s="37">
        <v>17.809999999999999</v>
      </c>
      <c r="N45" s="36">
        <f>L45*AE$55/AE45</f>
        <v>121.87383317831592</v>
      </c>
      <c r="O45" s="36">
        <f>M45*AE$55/AE45</f>
        <v>21.138716247202549</v>
      </c>
      <c r="P45" s="35">
        <v>5.7654320987654319</v>
      </c>
      <c r="Q45" s="9"/>
      <c r="R45" s="9"/>
      <c r="S45" s="16"/>
      <c r="T45" s="16"/>
      <c r="U45" s="16"/>
      <c r="V45" s="9"/>
      <c r="W45" s="9"/>
      <c r="X45" s="9"/>
      <c r="Y45" s="9"/>
      <c r="Z45" s="9"/>
      <c r="AB45" s="9"/>
      <c r="AD45" s="9"/>
      <c r="AE45" s="48">
        <v>218.05600000000001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</row>
    <row r="46" spans="1:242" s="14" customFormat="1" ht="11.25" customHeight="1" x14ac:dyDescent="0.25">
      <c r="A46" s="33">
        <v>2011</v>
      </c>
      <c r="B46" s="32">
        <f>C46*F46</f>
        <v>39.210809999999995</v>
      </c>
      <c r="C46" s="49">
        <v>1.77</v>
      </c>
      <c r="D46" s="31">
        <f>B46*AE$55/AE46</f>
        <v>45.115293243546027</v>
      </c>
      <c r="E46" s="31">
        <f>C46*AE$55/AE46</f>
        <v>2.036531993118134</v>
      </c>
      <c r="F46" s="43">
        <v>22.152999999999999</v>
      </c>
      <c r="G46" s="27">
        <f>H46*K46</f>
        <v>4.3240800000000004</v>
      </c>
      <c r="H46" s="28">
        <v>4.1900000000000004</v>
      </c>
      <c r="I46" s="27">
        <f>G46*AE$55/AE46</f>
        <v>4.9752131416961936</v>
      </c>
      <c r="J46" s="27">
        <f>H46*AE$55/AE46</f>
        <v>4.820942966759878</v>
      </c>
      <c r="K46" s="43">
        <v>1.032</v>
      </c>
      <c r="L46" s="27">
        <f>M46*P46</f>
        <v>135.75261363636363</v>
      </c>
      <c r="M46" s="28">
        <v>23.47</v>
      </c>
      <c r="N46" s="27">
        <f>L46*AE$55/AE46</f>
        <v>156.19465583042916</v>
      </c>
      <c r="O46" s="27">
        <f>M46*AE$55/AE46</f>
        <v>27.004184112137064</v>
      </c>
      <c r="P46" s="26">
        <v>5.7840909090909092</v>
      </c>
      <c r="Q46" s="9"/>
      <c r="R46" s="9"/>
      <c r="S46" s="16"/>
      <c r="T46" s="16"/>
      <c r="U46" s="16"/>
      <c r="V46" s="9"/>
      <c r="W46" s="9"/>
      <c r="X46" s="9"/>
      <c r="Y46" s="9"/>
      <c r="Z46" s="9"/>
      <c r="AB46" s="9"/>
      <c r="AD46" s="9"/>
      <c r="AE46" s="48">
        <v>224.93899999999999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</row>
    <row r="47" spans="1:242" s="14" customFormat="1" ht="11.25" customHeight="1" x14ac:dyDescent="0.25">
      <c r="A47" s="47">
        <v>2012</v>
      </c>
      <c r="B47" s="40">
        <f>C47*F47</f>
        <v>41.840459999999993</v>
      </c>
      <c r="C47" s="46">
        <v>1.91</v>
      </c>
      <c r="D47" s="40">
        <f>B47*AE$55/AE47</f>
        <v>47.164870567436424</v>
      </c>
      <c r="E47" s="40">
        <f>C47*AE$55/AE47</f>
        <v>2.1530571791945778</v>
      </c>
      <c r="F47" s="44">
        <v>21.905999999999999</v>
      </c>
      <c r="G47" s="36">
        <f>H47*K47</f>
        <v>3.0813200000000003</v>
      </c>
      <c r="H47" s="37">
        <v>2.98</v>
      </c>
      <c r="I47" s="36">
        <f>G47*AE$55/AE47</f>
        <v>3.473433585023999</v>
      </c>
      <c r="J47" s="36">
        <f>H47*AE$55/AE47</f>
        <v>3.3592201015705982</v>
      </c>
      <c r="K47" s="44">
        <v>1.034</v>
      </c>
      <c r="L47" s="36">
        <f>M47*P47</f>
        <v>135.43536231884059</v>
      </c>
      <c r="M47" s="37">
        <v>23.48</v>
      </c>
      <c r="N47" s="36">
        <f>L47*AE$55/AE47</f>
        <v>152.67019851172699</v>
      </c>
      <c r="O47" s="36">
        <f>M47*AE$55/AE47</f>
        <v>26.467948988213976</v>
      </c>
      <c r="P47" s="35">
        <v>5.7681159420289854</v>
      </c>
      <c r="Q47" s="9"/>
      <c r="R47" s="9"/>
      <c r="S47" s="16"/>
      <c r="T47" s="16"/>
      <c r="U47" s="16"/>
      <c r="V47" s="9"/>
      <c r="W47" s="9"/>
      <c r="X47" s="9"/>
      <c r="Y47" s="9"/>
      <c r="Z47" s="9"/>
      <c r="AB47" s="9"/>
      <c r="AD47" s="9"/>
      <c r="AE47" s="34">
        <v>229.59399999999999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</row>
    <row r="48" spans="1:242" s="14" customFormat="1" ht="11.25" customHeight="1" x14ac:dyDescent="0.25">
      <c r="A48" s="45">
        <v>2013</v>
      </c>
      <c r="B48" s="32">
        <f>C48*F48</f>
        <v>44.73312</v>
      </c>
      <c r="C48" s="28">
        <v>2.04</v>
      </c>
      <c r="D48" s="31">
        <f>B48*AE$55/AE48</f>
        <v>49.697684638452586</v>
      </c>
      <c r="E48" s="31">
        <f>C48*AE$55/AE48</f>
        <v>2.266402984241727</v>
      </c>
      <c r="F48" s="43">
        <v>21.928000000000001</v>
      </c>
      <c r="G48" s="29">
        <f>H48*K48</f>
        <v>4.0764000000000005</v>
      </c>
      <c r="H48" s="28">
        <v>3.95</v>
      </c>
      <c r="I48" s="27">
        <f>G48*AE$55/AE48</f>
        <v>4.5288064338053804</v>
      </c>
      <c r="J48" s="27">
        <f>H48*AE$55/AE48</f>
        <v>4.3883783273307948</v>
      </c>
      <c r="K48" s="43">
        <v>1.032</v>
      </c>
      <c r="L48" s="27">
        <f>M48*P48</f>
        <v>127.75347826086957</v>
      </c>
      <c r="M48" s="28">
        <v>22.43</v>
      </c>
      <c r="N48" s="27">
        <f>L48*AE$55/AE48</f>
        <v>141.93179626357616</v>
      </c>
      <c r="O48" s="27">
        <f>M48*AE$55/AE48</f>
        <v>24.919323008108794</v>
      </c>
      <c r="P48" s="26">
        <v>5.6956521739130439</v>
      </c>
      <c r="Q48" s="9"/>
      <c r="R48" s="9"/>
      <c r="S48" s="16"/>
      <c r="T48" s="16"/>
      <c r="U48" s="16"/>
      <c r="V48" s="9"/>
      <c r="W48" s="9"/>
      <c r="X48" s="9"/>
      <c r="Y48" s="9"/>
      <c r="Z48" s="9"/>
      <c r="AB48" s="9"/>
      <c r="AD48" s="9"/>
      <c r="AE48" s="34">
        <v>232.95699999999999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</row>
    <row r="49" spans="1:242" s="14" customFormat="1" ht="11.25" customHeight="1" x14ac:dyDescent="0.25">
      <c r="A49" s="42">
        <v>2014</v>
      </c>
      <c r="B49" s="41">
        <f>C49*F49</f>
        <v>46.027799999999999</v>
      </c>
      <c r="C49" s="37">
        <v>2.1</v>
      </c>
      <c r="D49" s="40">
        <f>B49*AE$55/AE49</f>
        <v>50.3197694723236</v>
      </c>
      <c r="E49" s="40">
        <f>C49*AE$55/AE49</f>
        <v>2.2958193937550693</v>
      </c>
      <c r="F49" s="44">
        <v>21.917999999999999</v>
      </c>
      <c r="G49" s="38">
        <f>H49*K49</f>
        <v>4.7493600000000002</v>
      </c>
      <c r="H49" s="37">
        <v>4.62</v>
      </c>
      <c r="I49" s="36">
        <f>G49*AE$55/AE49</f>
        <v>5.1922251409164639</v>
      </c>
      <c r="J49" s="36">
        <f>H49*AE$55/AE49</f>
        <v>5.0508026662611512</v>
      </c>
      <c r="K49" s="39">
        <v>1.028</v>
      </c>
      <c r="L49" s="38">
        <f>M49*P49</f>
        <v>117.28071428571428</v>
      </c>
      <c r="M49" s="37">
        <v>20.61</v>
      </c>
      <c r="N49" s="36">
        <f>L49*AE$55/AE49</f>
        <v>128.21682779551904</v>
      </c>
      <c r="O49" s="36">
        <f>M49*AE$55/AE49</f>
        <v>22.531827478710461</v>
      </c>
      <c r="P49" s="35">
        <v>5.6904761904761907</v>
      </c>
      <c r="Q49" s="9"/>
      <c r="R49" s="9"/>
      <c r="S49" s="16"/>
      <c r="T49" s="16"/>
      <c r="U49" s="16"/>
      <c r="V49" s="9"/>
      <c r="W49" s="9"/>
      <c r="X49" s="9"/>
      <c r="Y49" s="9"/>
      <c r="Z49" s="9"/>
      <c r="AB49" s="9"/>
      <c r="AD49" s="9"/>
      <c r="AE49" s="34">
        <v>236.73599999999999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</row>
    <row r="50" spans="1:242" s="14" customFormat="1" ht="11.25" customHeight="1" x14ac:dyDescent="0.25">
      <c r="A50" s="33">
        <v>2015</v>
      </c>
      <c r="B50" s="32">
        <f>C50*F50</f>
        <v>42.118049999999997</v>
      </c>
      <c r="C50" s="28">
        <v>1.95</v>
      </c>
      <c r="D50" s="31">
        <f>B50*AE$55/AE50</f>
        <v>45.990855670901233</v>
      </c>
      <c r="E50" s="31">
        <f>C50*AE$55/AE50</f>
        <v>2.1293048599889457</v>
      </c>
      <c r="F50" s="43">
        <v>21.599</v>
      </c>
      <c r="G50" s="29">
        <f>H50*K50</f>
        <v>3.0251199999999998</v>
      </c>
      <c r="H50" s="28">
        <v>2.92</v>
      </c>
      <c r="I50" s="27">
        <f>G50*AE$55/AE50</f>
        <v>3.3032834451537227</v>
      </c>
      <c r="J50" s="27">
        <f>H50*AE$55/AE50</f>
        <v>3.1884975339321646</v>
      </c>
      <c r="K50" s="30">
        <v>1.036</v>
      </c>
      <c r="L50" s="29">
        <f>M50*P50</f>
        <v>83.557647058823534</v>
      </c>
      <c r="M50" s="28">
        <v>14.72</v>
      </c>
      <c r="N50" s="27">
        <f>L50*AE$55/AE50</f>
        <v>91.240873831586669</v>
      </c>
      <c r="O50" s="27">
        <f>M50*AE$55/AE50</f>
        <v>16.073521814890917</v>
      </c>
      <c r="P50" s="26">
        <v>5.6764705882352944</v>
      </c>
      <c r="Q50" s="9"/>
      <c r="R50" s="9"/>
      <c r="S50" s="16"/>
      <c r="T50" s="16"/>
      <c r="U50" s="16"/>
      <c r="V50" s="9"/>
      <c r="W50" s="9"/>
      <c r="X50" s="9"/>
      <c r="Y50" s="9"/>
      <c r="Z50" s="9"/>
      <c r="AB50" s="9"/>
      <c r="AD50" s="9"/>
      <c r="AE50" s="34">
        <v>237.017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</row>
    <row r="51" spans="1:242" s="14" customFormat="1" ht="11.25" customHeight="1" x14ac:dyDescent="0.25">
      <c r="A51" s="42">
        <v>2016</v>
      </c>
      <c r="B51" s="41">
        <f>C51*F51</f>
        <v>41.36468</v>
      </c>
      <c r="C51" s="37">
        <v>1.94</v>
      </c>
      <c r="D51" s="40">
        <f>B51*AE$55/AE51</f>
        <v>44.605415228607434</v>
      </c>
      <c r="E51" s="40">
        <f>C51*AE$55/AE51</f>
        <v>2.0919902086393134</v>
      </c>
      <c r="F51" s="39">
        <v>21.321999999999999</v>
      </c>
      <c r="G51" s="38">
        <f>H51*K51</f>
        <v>2.7374499999999995</v>
      </c>
      <c r="H51" s="37">
        <v>2.65</v>
      </c>
      <c r="I51" s="36">
        <f>G51*AE$55/AE51</f>
        <v>2.9519168023915912</v>
      </c>
      <c r="J51" s="36">
        <f>H51*AE$55/AE51</f>
        <v>2.8576154911825666</v>
      </c>
      <c r="K51" s="39">
        <v>1.0329999999999999</v>
      </c>
      <c r="L51" s="38">
        <f>M51*P51</f>
        <v>67.081818181818178</v>
      </c>
      <c r="M51" s="37">
        <v>11.75</v>
      </c>
      <c r="N51" s="36">
        <f>L51*AE$55/AE51</f>
        <v>72.337374646436231</v>
      </c>
      <c r="O51" s="36">
        <f>M51*AE$55/AE51</f>
        <v>12.670559253356664</v>
      </c>
      <c r="P51" s="35">
        <v>5.709090909090909</v>
      </c>
      <c r="Q51" s="9"/>
      <c r="R51" s="9"/>
      <c r="S51" s="16"/>
      <c r="T51" s="16"/>
      <c r="U51" s="16"/>
      <c r="V51" s="9"/>
      <c r="W51" s="9"/>
      <c r="X51" s="9"/>
      <c r="Y51" s="9"/>
      <c r="Z51" s="9"/>
      <c r="AB51" s="9"/>
      <c r="AD51" s="9"/>
      <c r="AE51" s="34">
        <v>240.00749999999999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</row>
    <row r="52" spans="1:242" s="14" customFormat="1" ht="11.25" customHeight="1" x14ac:dyDescent="0.25">
      <c r="A52" s="33">
        <v>2017</v>
      </c>
      <c r="B52" s="32">
        <f>C52*F52</f>
        <v>41.55592</v>
      </c>
      <c r="C52" s="28">
        <v>1.96</v>
      </c>
      <c r="D52" s="31">
        <f>B52*AE$55/AE52</f>
        <v>43.877085303780405</v>
      </c>
      <c r="E52" s="31">
        <f>C52*AE$55/AE52</f>
        <v>2.0694786012536741</v>
      </c>
      <c r="F52" s="30">
        <v>21.202000000000002</v>
      </c>
      <c r="G52" s="29">
        <f>H52*K52</f>
        <v>3.4395199999999999</v>
      </c>
      <c r="H52" s="28">
        <v>3.32</v>
      </c>
      <c r="I52" s="27">
        <f>G52*AE$55/AE52</f>
        <v>3.6316393054000189</v>
      </c>
      <c r="J52" s="27">
        <f>H52*AE$55/AE52</f>
        <v>3.5054433449807134</v>
      </c>
      <c r="K52" s="30">
        <v>1.036</v>
      </c>
      <c r="L52" s="29">
        <f>M52*P52</f>
        <v>85.110606060606059</v>
      </c>
      <c r="M52" s="28">
        <v>14.9</v>
      </c>
      <c r="N52" s="27">
        <f>L52*AE$55/AE52</f>
        <v>89.864580603140567</v>
      </c>
      <c r="O52" s="27">
        <f>M52*AE$55/AE52</f>
        <v>15.732260795244768</v>
      </c>
      <c r="P52" s="26">
        <v>5.7121212121212119</v>
      </c>
      <c r="Q52" s="9"/>
      <c r="R52" s="9"/>
      <c r="S52" s="16"/>
      <c r="T52" s="16"/>
      <c r="U52" s="16"/>
      <c r="V52" s="9"/>
      <c r="W52" s="9"/>
      <c r="X52" s="9"/>
      <c r="Y52" s="9"/>
      <c r="Z52" s="9"/>
      <c r="AB52" s="9"/>
      <c r="AD52" s="9"/>
      <c r="AE52" s="34">
        <v>245.11949999999999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</row>
    <row r="53" spans="1:242" s="14" customFormat="1" ht="11.25" customHeight="1" x14ac:dyDescent="0.25">
      <c r="A53" s="42">
        <v>2018</v>
      </c>
      <c r="B53" s="41">
        <f>C53*F53</f>
        <v>43.312840000000001</v>
      </c>
      <c r="C53" s="37">
        <v>2.02</v>
      </c>
      <c r="D53" s="40">
        <f>B53*AE$55/AE53</f>
        <v>44.641684354637668</v>
      </c>
      <c r="E53" s="40">
        <f>C53*AE$55/AE53</f>
        <v>2.081973899572692</v>
      </c>
      <c r="F53" s="39">
        <v>21.442</v>
      </c>
      <c r="G53" s="38">
        <f>H53*K53</f>
        <v>3.2126299999999994</v>
      </c>
      <c r="H53" s="37">
        <v>3.11</v>
      </c>
      <c r="I53" s="36">
        <f>G53*AE$55/AE53</f>
        <v>3.3111939648436715</v>
      </c>
      <c r="J53" s="36">
        <f>H53*AE$55/AE53</f>
        <v>3.2054152612233024</v>
      </c>
      <c r="K53" s="39">
        <v>1.0329999999999999</v>
      </c>
      <c r="L53" s="38">
        <f>M53*P53</f>
        <v>110.15734375000001</v>
      </c>
      <c r="M53" s="37">
        <v>19.21</v>
      </c>
      <c r="N53" s="36">
        <f>L53*AE$55/AE53</f>
        <v>113.53698739294903</v>
      </c>
      <c r="O53" s="36">
        <f>M53*AE$55/AE53</f>
        <v>19.79936564890664</v>
      </c>
      <c r="P53" s="35">
        <v>5.734375</v>
      </c>
      <c r="Q53" s="9"/>
      <c r="R53" s="9"/>
      <c r="S53" s="16"/>
      <c r="T53" s="16"/>
      <c r="U53" s="16"/>
      <c r="V53" s="9"/>
      <c r="W53" s="9"/>
      <c r="X53" s="9"/>
      <c r="Y53" s="9"/>
      <c r="Z53" s="9"/>
      <c r="AB53" s="9"/>
      <c r="AD53" s="9"/>
      <c r="AE53" s="34">
        <v>251.107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</row>
    <row r="54" spans="1:242" s="14" customFormat="1" ht="11.25" customHeight="1" x14ac:dyDescent="0.2">
      <c r="A54" s="33">
        <v>2019</v>
      </c>
      <c r="B54" s="32">
        <f>C54*F54</f>
        <v>42.792340000000003</v>
      </c>
      <c r="C54" s="28">
        <v>1.97</v>
      </c>
      <c r="D54" s="31">
        <f>B54*AE$55/AE54</f>
        <v>43.320177611609282</v>
      </c>
      <c r="E54" s="31">
        <f>C54*AE$55/AE54</f>
        <v>1.9942996782805118</v>
      </c>
      <c r="F54" s="30">
        <v>21.722000000000001</v>
      </c>
      <c r="G54" s="29">
        <f>H54*K54</f>
        <v>3.1989399999999999</v>
      </c>
      <c r="H54" s="28">
        <v>3.07</v>
      </c>
      <c r="I54" s="27">
        <f>G54*AE$55/AE54</f>
        <v>3.2383984836744468</v>
      </c>
      <c r="J54" s="27">
        <f>H54*AE$55/AE54</f>
        <v>3.10786802655897</v>
      </c>
      <c r="K54" s="30">
        <v>1.042</v>
      </c>
      <c r="L54" s="29">
        <f>M54*P54</f>
        <v>96.19285714285715</v>
      </c>
      <c r="M54" s="28">
        <v>16.75</v>
      </c>
      <c r="N54" s="27">
        <f>L54*AE$55/AE54</f>
        <v>97.379382767961047</v>
      </c>
      <c r="O54" s="27">
        <f>M54*AE$55/AE54</f>
        <v>16.956608939694707</v>
      </c>
      <c r="P54" s="26">
        <v>5.7428571428571429</v>
      </c>
      <c r="Q54" s="9"/>
      <c r="R54" s="9"/>
      <c r="S54" s="16"/>
      <c r="T54" s="16"/>
      <c r="U54" s="16"/>
      <c r="V54" s="9"/>
      <c r="W54" s="9"/>
      <c r="X54" s="9"/>
      <c r="Y54" s="9"/>
      <c r="Z54" s="9"/>
      <c r="AB54" s="9"/>
      <c r="AD54" s="9"/>
      <c r="AE54" s="25">
        <v>255.6575</v>
      </c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</row>
    <row r="55" spans="1:242" s="14" customFormat="1" ht="11.25" customHeight="1" thickBot="1" x14ac:dyDescent="0.25">
      <c r="A55" s="24">
        <v>2020</v>
      </c>
      <c r="B55" s="23">
        <f>C55*F55</f>
        <v>44.313479952840403</v>
      </c>
      <c r="C55" s="19">
        <v>2.04</v>
      </c>
      <c r="D55" s="22">
        <f>B55*AE$55/AE55</f>
        <v>44.313479952840403</v>
      </c>
      <c r="E55" s="22">
        <f>C55*AE$55/AE55</f>
        <v>2.04</v>
      </c>
      <c r="F55" s="21">
        <v>21.722294094529609</v>
      </c>
      <c r="G55" s="20">
        <f>H55*K55</f>
        <v>2.63626</v>
      </c>
      <c r="H55" s="19">
        <v>2.5299999999999998</v>
      </c>
      <c r="I55" s="18">
        <f>G55*AE$55/AE55</f>
        <v>2.63626</v>
      </c>
      <c r="J55" s="18">
        <f>H55*AE$55/AE55</f>
        <v>2.5299999999999998</v>
      </c>
      <c r="K55" s="21">
        <v>1.042</v>
      </c>
      <c r="L55" s="20">
        <f>M55*P55</f>
        <v>73.508571428571429</v>
      </c>
      <c r="M55" s="19">
        <v>12.8</v>
      </c>
      <c r="N55" s="18">
        <f>L55*AE$55/AE55</f>
        <v>73.508571428571429</v>
      </c>
      <c r="O55" s="18">
        <f>M55*AE$55/AE55</f>
        <v>12.8</v>
      </c>
      <c r="P55" s="17">
        <v>5.7428571428571429</v>
      </c>
      <c r="Q55" s="9"/>
      <c r="R55" s="9"/>
      <c r="S55" s="16"/>
      <c r="T55" s="16"/>
      <c r="U55" s="16"/>
      <c r="V55" s="9"/>
      <c r="W55" s="9"/>
      <c r="X55" s="9"/>
      <c r="Y55" s="9"/>
      <c r="Z55" s="9"/>
      <c r="AB55" s="9"/>
      <c r="AD55" s="9"/>
      <c r="AE55" s="15">
        <v>258.81099999999998</v>
      </c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</row>
    <row r="56" spans="1:242" ht="7.5" customHeight="1" x14ac:dyDescent="0.25">
      <c r="A56" s="13"/>
      <c r="B56" s="11"/>
      <c r="C56" s="11"/>
      <c r="D56" s="11"/>
      <c r="E56" s="11"/>
      <c r="F56" s="12"/>
      <c r="G56" s="13"/>
      <c r="H56" s="13"/>
      <c r="I56" s="13"/>
      <c r="J56" s="13"/>
      <c r="K56" s="12"/>
      <c r="L56" s="11"/>
      <c r="M56" s="11"/>
      <c r="N56" s="11"/>
      <c r="O56" s="11"/>
      <c r="P56" s="12"/>
      <c r="S56" s="11"/>
      <c r="T56" s="11"/>
      <c r="U56" s="11"/>
      <c r="AA56" s="1"/>
    </row>
    <row r="57" spans="1:242" s="9" customFormat="1" ht="11.25" customHeight="1" x14ac:dyDescent="0.25">
      <c r="A57" s="9" t="s">
        <v>4</v>
      </c>
      <c r="B57" s="9" t="s">
        <v>3</v>
      </c>
      <c r="H57" s="10"/>
      <c r="I57" s="10"/>
      <c r="J57" s="10"/>
      <c r="P57" s="10"/>
      <c r="AE57" s="2"/>
    </row>
    <row r="58" spans="1:242" ht="7.5" customHeight="1" x14ac:dyDescent="0.25">
      <c r="A58" s="1"/>
      <c r="B58" s="1"/>
      <c r="C58" s="1"/>
      <c r="D58" s="1"/>
      <c r="E58" s="1"/>
      <c r="F58" s="1"/>
      <c r="G58" s="1"/>
      <c r="AA58" s="1"/>
    </row>
    <row r="59" spans="1:242" ht="11.25" customHeight="1" x14ac:dyDescent="0.25">
      <c r="A59" s="9" t="s">
        <v>2</v>
      </c>
      <c r="B59" s="8" t="s">
        <v>1</v>
      </c>
      <c r="C59" s="6"/>
      <c r="D59" s="6"/>
      <c r="E59" s="6"/>
      <c r="F59" s="6"/>
      <c r="G59" s="6"/>
      <c r="K59" s="1"/>
      <c r="M59" s="1"/>
      <c r="N59" s="1"/>
      <c r="O59" s="1"/>
      <c r="P59" s="1"/>
      <c r="Q59" s="1"/>
      <c r="R59" s="1"/>
      <c r="S59" s="1"/>
      <c r="AA59" s="1"/>
    </row>
    <row r="60" spans="1:242" ht="11.25" customHeight="1" x14ac:dyDescent="0.25">
      <c r="B60" s="7" t="s">
        <v>0</v>
      </c>
      <c r="C60" s="6"/>
      <c r="D60" s="6"/>
      <c r="E60" s="6"/>
      <c r="F60" s="6"/>
      <c r="G60" s="5"/>
      <c r="H60" s="5"/>
      <c r="I60" s="5"/>
      <c r="J60" s="4"/>
      <c r="K60" s="2"/>
      <c r="AA60" s="1"/>
    </row>
  </sheetData>
  <mergeCells count="5">
    <mergeCell ref="L3:P3"/>
    <mergeCell ref="B60:I60"/>
    <mergeCell ref="B59:G59"/>
    <mergeCell ref="B3:F3"/>
    <mergeCell ref="G3:K3"/>
  </mergeCells>
  <hyperlinks>
    <hyperlink ref="B59:G59" r:id="rId1" display="EIA, Electric Power Monthly" xr:uid="{2F47D689-5207-4A23-9BFE-17AC41727286}"/>
    <hyperlink ref="B60:F60" r:id="rId2" display="4 - U.S. Department of Labor, Bureau of Labor Statistics, Series ID: CUUR0000SA0" xr:uid="{D7293BA3-92E9-4F65-A4CD-59EBCB4257F4}"/>
  </hyperlinks>
  <printOptions horizontalCentered="1"/>
  <pageMargins left="0.25" right="0.25" top="0.25" bottom="0.25" header="0.5" footer="0.5"/>
  <pageSetup scale="85" orientation="portrait" r:id="rId3"/>
  <headerFooter alignWithMargins="0"/>
  <colBreaks count="1" manualBreakCount="1">
    <brk id="16" max="52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5.21 &amp; F 5.3</vt:lpstr>
      <vt:lpstr>'T 5.21 &amp; F 5.3'!Print_Area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2022-01-04T22:47:57Z</dcterms:created>
  <dcterms:modified xsi:type="dcterms:W3CDTF">2022-01-04T22:48:16Z</dcterms:modified>
</cp:coreProperties>
</file>