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61207BEB-48EE-4326-8A29-98026C304714}" xr6:coauthVersionLast="47" xr6:coauthVersionMax="47" xr10:uidLastSave="{00000000-0000-0000-0000-000000000000}"/>
  <bookViews>
    <workbookView xWindow="-120" yWindow="-120" windowWidth="29040" windowHeight="15720" xr2:uid="{52977BCE-70F4-4429-9C30-B87332C446EC}"/>
  </bookViews>
  <sheets>
    <sheet name="T 2.3 &amp; F 2.1" sheetId="1" r:id="rId1"/>
  </sheets>
  <definedNames>
    <definedName name="_xlnm.Print_Area" localSheetId="0">'T 2.3 &amp; F 2.1'!$A$1:$N$30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F6" i="1" s="1"/>
  <c r="V13" i="1" s="1"/>
  <c r="E7" i="1"/>
  <c r="E8" i="1"/>
  <c r="F8" i="1" s="1"/>
  <c r="V15" i="1" s="1"/>
  <c r="E9" i="1"/>
  <c r="E10" i="1"/>
  <c r="F10" i="1" s="1"/>
  <c r="V17" i="1" s="1"/>
  <c r="E11" i="1"/>
  <c r="E12" i="1"/>
  <c r="F12" i="1" s="1"/>
  <c r="E13" i="1"/>
  <c r="F13" i="1" s="1"/>
  <c r="E14" i="1"/>
  <c r="E15" i="1"/>
  <c r="E16" i="1"/>
  <c r="F16" i="1" s="1"/>
  <c r="E17" i="1"/>
  <c r="F17" i="1" s="1"/>
  <c r="E18" i="1"/>
  <c r="E19" i="1"/>
  <c r="E20" i="1"/>
  <c r="E21" i="1"/>
  <c r="B22" i="1"/>
  <c r="C22" i="1"/>
  <c r="D22" i="1"/>
  <c r="E22" i="1"/>
  <c r="F7" i="1" s="1"/>
  <c r="V14" i="1" s="1"/>
  <c r="F15" i="1" l="1"/>
  <c r="F9" i="1"/>
  <c r="V16" i="1" s="1"/>
  <c r="F5" i="1"/>
  <c r="V12" i="1" s="1"/>
  <c r="F14" i="1"/>
  <c r="F11" i="1"/>
  <c r="V18" i="1" s="1"/>
  <c r="V19" i="1" l="1"/>
</calcChain>
</file>

<file path=xl/sharedStrings.xml><?xml version="1.0" encoding="utf-8"?>
<sst xmlns="http://schemas.openxmlformats.org/spreadsheetml/2006/main" count="48" uniqueCount="38">
  <si>
    <t>EIA reserve data will not match above data because they are from different sources.  Estimated recoverable resources do not take into account economic or land use constraints.</t>
  </si>
  <si>
    <t>Note:</t>
  </si>
  <si>
    <t>Smith and Jahanbani, 1988; Quick and others, 2004; Bon and others, 2006; Quick and Tabet, 2015; production data from UGS coal company questionnaires and MSHA</t>
  </si>
  <si>
    <t>Source:</t>
  </si>
  <si>
    <r>
      <t>2</t>
    </r>
    <r>
      <rPr>
        <sz val="8"/>
        <rFont val="Times New Roman"/>
        <family val="1"/>
      </rPr>
      <t>For Wasatch Plateau, Alton, Emery, Book Cliffs, and Henry Mountains; resources were constrained by a seam height minimum of four feet, with no more than 3000 feet of cover.  For the remaining fields, resources were constrained by an estimated resource factor ranging from 30% to 40% of principal resources.</t>
    </r>
  </si>
  <si>
    <r>
      <t>1</t>
    </r>
    <r>
      <rPr>
        <sz val="8"/>
        <rFont val="Times New Roman"/>
        <family val="1"/>
      </rPr>
      <t>Total coal resource with no economic, land use, or geologic constraints.</t>
    </r>
  </si>
  <si>
    <t>*Value less than 0.1%</t>
  </si>
  <si>
    <t>Total</t>
  </si>
  <si>
    <t>*</t>
  </si>
  <si>
    <t>Sterling</t>
  </si>
  <si>
    <t>Lost Creek</t>
  </si>
  <si>
    <t>Other</t>
  </si>
  <si>
    <t>Harmony</t>
  </si>
  <si>
    <t>Henry Mountains</t>
  </si>
  <si>
    <t>Wales</t>
  </si>
  <si>
    <t>Emery</t>
  </si>
  <si>
    <t>Coalville</t>
  </si>
  <si>
    <t>Kolob</t>
  </si>
  <si>
    <t>Vernal</t>
  </si>
  <si>
    <t>Alton</t>
  </si>
  <si>
    <t>Tabby Mountain</t>
  </si>
  <si>
    <t>Wasatch Plateau</t>
  </si>
  <si>
    <t>Mt. Pleasant</t>
  </si>
  <si>
    <t>Book Cliffs</t>
  </si>
  <si>
    <t>Salina Canyon</t>
  </si>
  <si>
    <t>Kaiparowits</t>
  </si>
  <si>
    <t>Sego</t>
  </si>
  <si>
    <t>% of Remaining Recoverable Reserves</t>
  </si>
  <si>
    <t>Coal Field</t>
  </si>
  <si>
    <t>% of Remaining Estimated Recoverable Resource</t>
  </si>
  <si>
    <t>Remaining Estimated Recoverable Resource</t>
  </si>
  <si>
    <t>Cumulative Production                          1870-2022</t>
  </si>
  <si>
    <r>
      <t>Original Estimated Recoverable Resource</t>
    </r>
    <r>
      <rPr>
        <b/>
        <vertAlign val="superscript"/>
        <sz val="10"/>
        <rFont val="Times New Roman"/>
        <family val="1"/>
      </rPr>
      <t>2</t>
    </r>
  </si>
  <si>
    <r>
      <t>Original Principal Resource</t>
    </r>
    <r>
      <rPr>
        <b/>
        <vertAlign val="superscript"/>
        <sz val="10"/>
        <rFont val="Times New Roman"/>
        <family val="1"/>
      </rPr>
      <t>1</t>
    </r>
  </si>
  <si>
    <t>Coalfield</t>
  </si>
  <si>
    <t>Million Short Tons</t>
  </si>
  <si>
    <t>Utah Coal Resources by Coalfield, 2023</t>
  </si>
  <si>
    <t>Table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</si>
</sst>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000"/>
    <numFmt numFmtId="166" formatCode="#,##0.000"/>
    <numFmt numFmtId="167" formatCode="#,##0.0"/>
    <numFmt numFmtId="168" formatCode="0.000%"/>
  </numFmts>
  <fonts count="10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/>
    <xf numFmtId="0" fontId="1" fillId="0" borderId="0"/>
    <xf numFmtId="0" fontId="2" fillId="2" borderId="0"/>
    <xf numFmtId="0" fontId="2" fillId="2" borderId="0"/>
    <xf numFmtId="0" fontId="2" fillId="2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3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65" fontId="1" fillId="0" borderId="0" xfId="1" applyNumberFormat="1" applyFont="1" applyFill="1" applyAlignment="1">
      <alignment horizontal="center" vertical="center"/>
    </xf>
    <xf numFmtId="166" fontId="1" fillId="0" borderId="0" xfId="1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167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center"/>
    </xf>
    <xf numFmtId="3" fontId="3" fillId="0" borderId="0" xfId="1" applyNumberFormat="1" applyFont="1" applyFill="1" applyAlignment="1">
      <alignment horizontal="center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vertical="center" wrapText="1"/>
    </xf>
    <xf numFmtId="167" fontId="1" fillId="0" borderId="0" xfId="1" applyNumberFormat="1" applyFont="1" applyFill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8" fontId="1" fillId="0" borderId="0" xfId="1" applyNumberFormat="1" applyFont="1" applyFill="1" applyAlignment="1">
      <alignment horizontal="center" vertical="center"/>
    </xf>
    <xf numFmtId="164" fontId="1" fillId="0" borderId="0" xfId="1" applyNumberFormat="1" applyFont="1" applyFill="1" applyAlignment="1">
      <alignment horizontal="center" vertical="center"/>
    </xf>
    <xf numFmtId="168" fontId="3" fillId="0" borderId="0" xfId="1" applyNumberFormat="1" applyFont="1" applyFill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/>
    </xf>
    <xf numFmtId="10" fontId="3" fillId="0" borderId="0" xfId="0" applyNumberFormat="1" applyFont="1" applyAlignment="1">
      <alignment vertical="center"/>
    </xf>
    <xf numFmtId="167" fontId="3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167" fontId="3" fillId="3" borderId="0" xfId="1" applyNumberFormat="1" applyFont="1" applyFill="1" applyAlignment="1">
      <alignment horizontal="right" vertical="center"/>
    </xf>
    <xf numFmtId="0" fontId="3" fillId="3" borderId="0" xfId="1" applyFont="1" applyFill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167" fontId="3" fillId="0" borderId="0" xfId="1" applyNumberFormat="1" applyFont="1" applyFill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164" fontId="3" fillId="0" borderId="0" xfId="1" applyNumberFormat="1" applyFont="1" applyFill="1" applyAlignment="1">
      <alignment horizontal="right" vertical="center"/>
    </xf>
    <xf numFmtId="164" fontId="3" fillId="3" borderId="0" xfId="1" applyNumberFormat="1" applyFont="1" applyFill="1" applyAlignment="1">
      <alignment horizontal="right" vertical="center"/>
    </xf>
    <xf numFmtId="164" fontId="3" fillId="0" borderId="6" xfId="1" applyNumberFormat="1" applyFont="1" applyFill="1" applyBorder="1" applyAlignment="1">
      <alignment horizontal="centerContinuous" vertical="center" wrapText="1"/>
    </xf>
    <xf numFmtId="0" fontId="3" fillId="0" borderId="7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3" applyFont="1" applyFill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vertical="center" wrapText="1"/>
    </xf>
    <xf numFmtId="0" fontId="1" fillId="0" borderId="0" xfId="4" applyFont="1" applyFill="1" applyAlignment="1">
      <alignment vertical="center"/>
    </xf>
    <xf numFmtId="164" fontId="1" fillId="0" borderId="1" xfId="4" applyNumberFormat="1" applyFont="1" applyFill="1" applyBorder="1" applyAlignment="1">
      <alignment vertical="center"/>
    </xf>
    <xf numFmtId="0" fontId="1" fillId="0" borderId="1" xfId="4" applyFont="1" applyFill="1" applyBorder="1" applyAlignment="1">
      <alignment vertical="center"/>
    </xf>
    <xf numFmtId="164" fontId="1" fillId="0" borderId="0" xfId="4" applyNumberFormat="1" applyFont="1" applyFill="1" applyAlignment="1">
      <alignment vertical="center"/>
    </xf>
    <xf numFmtId="0" fontId="1" fillId="0" borderId="0" xfId="5" applyFont="1" applyFill="1" applyAlignment="1">
      <alignment vertical="center"/>
    </xf>
    <xf numFmtId="164" fontId="1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9" fillId="0" borderId="0" xfId="4" applyFont="1" applyFill="1" applyAlignment="1">
      <alignment vertical="center"/>
    </xf>
  </cellXfs>
  <cellStyles count="6">
    <cellStyle name="F5" xfId="5" xr:uid="{1C19C8CA-E8C5-4CCE-9494-0F6DBC2616BA}"/>
    <cellStyle name="F6" xfId="4" xr:uid="{5457D00E-D0B6-482F-BFAF-BDFD6A7AC929}"/>
    <cellStyle name="F7" xfId="1" xr:uid="{642811F4-7F65-4CE6-AD34-63E1B4A6F7C6}"/>
    <cellStyle name="F8" xfId="3" xr:uid="{FA21B045-5665-4A39-951E-9C2D110863A8}"/>
    <cellStyle name="Normal" xfId="0" builtinId="0"/>
    <cellStyle name="Normal_T 2.3 &amp; F 2.1" xfId="2" xr:uid="{0864C038-D9CB-438A-9D39-CBCE404B9B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FB-4755-910F-1B8BE214AF3E}"/>
              </c:ext>
            </c:extLst>
          </c:dPt>
          <c:val>
            <c:numRef>
              <c:f>'T 2.3 &amp; F 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2.3 &amp; F 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BFB-4755-910F-1B8BE214A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2.1 - Remaining Estimated Recoverable Resources in Utah by Coalfield, 2023</a:t>
            </a:r>
          </a:p>
        </c:rich>
      </c:tx>
      <c:layout>
        <c:manualLayout>
          <c:xMode val="edge"/>
          <c:yMode val="edge"/>
          <c:x val="0.12994370054025733"/>
          <c:y val="3.6553524804177548E-2"/>
        </c:manualLayout>
      </c:layout>
      <c:overlay val="0"/>
    </c:title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482148770951653"/>
          <c:y val="0.37597911227154046"/>
          <c:w val="0.57250576099370476"/>
          <c:h val="0.436031331592689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20-4207-B5AE-B7CF4B94AD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20-4207-B5AE-B7CF4B94AD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320-4207-B5AE-B7CF4B94AD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320-4207-B5AE-B7CF4B94AD1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320-4207-B5AE-B7CF4B94AD1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320-4207-B5AE-B7CF4B94AD1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320-4207-B5AE-B7CF4B94AD1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320-4207-B5AE-B7CF4B94AD11}"/>
              </c:ext>
            </c:extLst>
          </c:dPt>
          <c:dLbls>
            <c:dLbl>
              <c:idx val="0"/>
              <c:layout>
                <c:manualLayout>
                  <c:x val="4.0119199224975657E-2"/>
                  <c:y val="3.4429116725943676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20-4207-B5AE-B7CF4B94AD11}"/>
                </c:ext>
              </c:extLst>
            </c:dLbl>
            <c:dLbl>
              <c:idx val="1"/>
              <c:layout>
                <c:manualLayout>
                  <c:x val="-1.8914405803392063E-2"/>
                  <c:y val="9.88705001953084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20-4207-B5AE-B7CF4B94AD11}"/>
                </c:ext>
              </c:extLst>
            </c:dLbl>
            <c:dLbl>
              <c:idx val="2"/>
              <c:layout>
                <c:manualLayout>
                  <c:x val="-6.6111267092160628E-2"/>
                  <c:y val="4.7093330043927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20-4207-B5AE-B7CF4B94AD11}"/>
                </c:ext>
              </c:extLst>
            </c:dLbl>
            <c:dLbl>
              <c:idx val="3"/>
              <c:layout>
                <c:manualLayout>
                  <c:x val="-8.3337453542658896E-2"/>
                  <c:y val="7.41404713444761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20-4207-B5AE-B7CF4B94AD11}"/>
                </c:ext>
              </c:extLst>
            </c:dLbl>
            <c:dLbl>
              <c:idx val="4"/>
              <c:layout>
                <c:manualLayout>
                  <c:x val="-0.10220302680863674"/>
                  <c:y val="1.01464470988124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20-4207-B5AE-B7CF4B94AD11}"/>
                </c:ext>
              </c:extLst>
            </c:dLbl>
            <c:dLbl>
              <c:idx val="5"/>
              <c:layout>
                <c:manualLayout>
                  <c:x val="-4.2339407288958138E-2"/>
                  <c:y val="-5.14465848426909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20-4207-B5AE-B7CF4B94AD11}"/>
                </c:ext>
              </c:extLst>
            </c:dLbl>
            <c:dLbl>
              <c:idx val="6"/>
              <c:layout>
                <c:manualLayout>
                  <c:x val="5.9486801082907659E-2"/>
                  <c:y val="-9.74448167869355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20-4207-B5AE-B7CF4B94AD11}"/>
                </c:ext>
              </c:extLst>
            </c:dLbl>
            <c:dLbl>
              <c:idx val="7"/>
              <c:layout>
                <c:manualLayout>
                  <c:x val="9.4275008727842072E-2"/>
                  <c:y val="-8.14607704063101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20-4207-B5AE-B7CF4B94AD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2.3 &amp; F 2.1'!$U$12:$U$19</c:f>
              <c:strCache>
                <c:ptCount val="8"/>
                <c:pt idx="0">
                  <c:v>Kaiparowits</c:v>
                </c:pt>
                <c:pt idx="1">
                  <c:v>Book Cliffs</c:v>
                </c:pt>
                <c:pt idx="2">
                  <c:v>Wasatch Plateau</c:v>
                </c:pt>
                <c:pt idx="3">
                  <c:v>Alton</c:v>
                </c:pt>
                <c:pt idx="4">
                  <c:v>Kolob</c:v>
                </c:pt>
                <c:pt idx="5">
                  <c:v>Emery</c:v>
                </c:pt>
                <c:pt idx="6">
                  <c:v>Henry Mountains</c:v>
                </c:pt>
                <c:pt idx="7">
                  <c:v>Other</c:v>
                </c:pt>
              </c:strCache>
            </c:strRef>
          </c:cat>
          <c:val>
            <c:numRef>
              <c:f>'T 2.3 &amp; F 2.1'!$V$12:$V$19</c:f>
              <c:numCache>
                <c:formatCode>0.0%</c:formatCode>
                <c:ptCount val="8"/>
                <c:pt idx="0">
                  <c:v>0.58870968465940532</c:v>
                </c:pt>
                <c:pt idx="1">
                  <c:v>8.2418399512174417E-2</c:v>
                </c:pt>
                <c:pt idx="2">
                  <c:v>7.2546910354947425E-2</c:v>
                </c:pt>
                <c:pt idx="3">
                  <c:v>6.7923019941065463E-2</c:v>
                </c:pt>
                <c:pt idx="4">
                  <c:v>5.2101638776901819E-2</c:v>
                </c:pt>
                <c:pt idx="5">
                  <c:v>5.1531821858410778E-2</c:v>
                </c:pt>
                <c:pt idx="6">
                  <c:v>3.1371011571632683E-2</c:v>
                </c:pt>
                <c:pt idx="7">
                  <c:v>5.3397513325462165E-2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20-4207-B5AE-B7CF4B94A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541CDE-F7AF-4106-8142-DD0E423F6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241300</xdr:colOff>
      <xdr:row>2</xdr:row>
      <xdr:rowOff>19050</xdr:rowOff>
    </xdr:from>
    <xdr:to>
      <xdr:col>13</xdr:col>
      <xdr:colOff>307975</xdr:colOff>
      <xdr:row>24</xdr:row>
      <xdr:rowOff>66675</xdr:rowOff>
    </xdr:to>
    <xdr:graphicFrame macro="">
      <xdr:nvGraphicFramePr>
        <xdr:cNvPr id="3" name="Chart 19">
          <a:extLst>
            <a:ext uri="{FF2B5EF4-FFF2-40B4-BE49-F238E27FC236}">
              <a16:creationId xmlns:a16="http://schemas.microsoft.com/office/drawing/2014/main" id="{E10D56C7-7723-491B-A2AB-0D66279AD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A4271-4D55-4C2D-8CA6-A8505ABD52E6}">
  <dimension ref="A1:V59"/>
  <sheetViews>
    <sheetView showGridLines="0" tabSelected="1" zoomScaleNormal="100" workbookViewId="0">
      <selection activeCell="G34" sqref="G34"/>
    </sheetView>
  </sheetViews>
  <sheetFormatPr defaultColWidth="8.42578125" defaultRowHeight="12.75" x14ac:dyDescent="0.2"/>
  <cols>
    <col min="1" max="1" width="13.42578125" style="1" customWidth="1"/>
    <col min="2" max="5" width="13.28515625" style="1" customWidth="1"/>
    <col min="6" max="6" width="15.42578125" style="2" customWidth="1"/>
    <col min="7" max="7" width="8.42578125" style="1" customWidth="1"/>
    <col min="8" max="8" width="14.85546875" style="1" customWidth="1"/>
    <col min="9" max="9" width="17.85546875" style="1" customWidth="1"/>
    <col min="10" max="20" width="8.42578125" style="1" customWidth="1"/>
    <col min="21" max="21" width="9.5703125" style="1" bestFit="1" customWidth="1"/>
    <col min="22" max="22" width="20.7109375" style="1" bestFit="1" customWidth="1"/>
    <col min="23" max="16384" width="8.42578125" style="1"/>
  </cols>
  <sheetData>
    <row r="1" spans="1:22" ht="15.75" x14ac:dyDescent="0.2">
      <c r="A1" s="56" t="s">
        <v>37</v>
      </c>
      <c r="B1" s="55" t="s">
        <v>36</v>
      </c>
      <c r="C1" s="53"/>
      <c r="D1" s="53"/>
      <c r="E1" s="53"/>
      <c r="F1" s="54"/>
      <c r="G1" s="53"/>
      <c r="H1" s="53"/>
      <c r="I1" s="53"/>
      <c r="J1" s="53"/>
      <c r="K1" s="53"/>
    </row>
    <row r="2" spans="1:22" x14ac:dyDescent="0.2">
      <c r="A2" s="49"/>
      <c r="B2" s="49" t="s">
        <v>35</v>
      </c>
      <c r="C2" s="49"/>
      <c r="D2" s="49"/>
      <c r="E2" s="49"/>
      <c r="F2" s="52"/>
      <c r="G2" s="49"/>
      <c r="H2" s="49"/>
      <c r="I2" s="5"/>
    </row>
    <row r="3" spans="1:22" ht="7.5" customHeight="1" thickBot="1" x14ac:dyDescent="0.25">
      <c r="A3" s="51"/>
      <c r="B3" s="51"/>
      <c r="C3" s="51"/>
      <c r="D3" s="51"/>
      <c r="E3" s="51"/>
      <c r="F3" s="50"/>
      <c r="G3" s="49"/>
      <c r="H3" s="49"/>
      <c r="I3" s="49"/>
    </row>
    <row r="4" spans="1:22" s="44" customFormat="1" ht="54.75" thickBot="1" x14ac:dyDescent="0.25">
      <c r="A4" s="48" t="s">
        <v>34</v>
      </c>
      <c r="B4" s="47" t="s">
        <v>33</v>
      </c>
      <c r="C4" s="47" t="s">
        <v>32</v>
      </c>
      <c r="D4" s="47" t="s">
        <v>31</v>
      </c>
      <c r="E4" s="47" t="s">
        <v>30</v>
      </c>
      <c r="F4" s="46" t="s">
        <v>29</v>
      </c>
      <c r="G4" s="45"/>
      <c r="H4" s="45"/>
      <c r="I4" s="45"/>
      <c r="J4" s="45"/>
      <c r="K4" s="45"/>
    </row>
    <row r="5" spans="1:22" s="8" customFormat="1" ht="11.25" customHeight="1" x14ac:dyDescent="0.2">
      <c r="A5" s="12" t="s">
        <v>25</v>
      </c>
      <c r="B5" s="37">
        <v>22740</v>
      </c>
      <c r="C5" s="37">
        <v>9096</v>
      </c>
      <c r="D5" s="37">
        <v>0.1</v>
      </c>
      <c r="E5" s="37">
        <f>C5-D5</f>
        <v>9095.9</v>
      </c>
      <c r="F5" s="40">
        <f>(E5/$E$22)</f>
        <v>0.58870968465940532</v>
      </c>
      <c r="G5" s="10"/>
      <c r="H5" s="12"/>
      <c r="I5" s="11"/>
      <c r="J5" s="10"/>
      <c r="K5" s="10"/>
      <c r="L5" s="9"/>
      <c r="M5" s="9"/>
      <c r="N5" s="9"/>
      <c r="O5" s="9"/>
      <c r="P5" s="9"/>
      <c r="Q5" s="9"/>
      <c r="R5" s="9"/>
      <c r="S5" s="9"/>
    </row>
    <row r="6" spans="1:22" s="8" customFormat="1" ht="11.25" customHeight="1" x14ac:dyDescent="0.2">
      <c r="A6" s="34" t="s">
        <v>23</v>
      </c>
      <c r="B6" s="33">
        <v>13632</v>
      </c>
      <c r="C6" s="33">
        <v>1677</v>
      </c>
      <c r="D6" s="33">
        <v>403.58877600000005</v>
      </c>
      <c r="E6" s="33">
        <f>C6-D6</f>
        <v>1273.4112239999999</v>
      </c>
      <c r="F6" s="41">
        <f>(E6/$E$22)</f>
        <v>8.2418399512174417E-2</v>
      </c>
      <c r="G6" s="10"/>
      <c r="H6" s="12"/>
      <c r="I6" s="11"/>
      <c r="J6" s="10"/>
      <c r="K6" s="10"/>
      <c r="L6" s="9"/>
      <c r="M6" s="9"/>
      <c r="N6" s="9"/>
      <c r="O6" s="9"/>
      <c r="P6" s="9"/>
      <c r="Q6" s="9"/>
      <c r="R6" s="9"/>
      <c r="S6" s="9"/>
    </row>
    <row r="7" spans="1:22" s="8" customFormat="1" ht="11.25" customHeight="1" x14ac:dyDescent="0.2">
      <c r="A7" s="12" t="s">
        <v>21</v>
      </c>
      <c r="B7" s="37">
        <v>6378.9</v>
      </c>
      <c r="C7" s="37">
        <v>1913.7</v>
      </c>
      <c r="D7" s="37">
        <v>792.80890699999998</v>
      </c>
      <c r="E7" s="37">
        <f>C7-D7</f>
        <v>1120.8910930000002</v>
      </c>
      <c r="F7" s="40">
        <f>(E7/$E$22)</f>
        <v>7.2546910354947425E-2</v>
      </c>
      <c r="G7" s="17"/>
      <c r="H7" s="12"/>
      <c r="I7" s="11"/>
      <c r="J7" s="17"/>
      <c r="K7" s="26"/>
    </row>
    <row r="8" spans="1:22" s="8" customFormat="1" ht="11.25" customHeight="1" x14ac:dyDescent="0.2">
      <c r="A8" s="34" t="s">
        <v>19</v>
      </c>
      <c r="B8" s="33">
        <v>2155</v>
      </c>
      <c r="C8" s="33">
        <v>1055.7</v>
      </c>
      <c r="D8" s="33">
        <v>6.250648</v>
      </c>
      <c r="E8" s="33">
        <f>C8-D8</f>
        <v>1049.4493520000001</v>
      </c>
      <c r="F8" s="41">
        <f>(E8/$E$22)</f>
        <v>6.7923019941065463E-2</v>
      </c>
      <c r="G8" s="10"/>
      <c r="H8" s="12"/>
      <c r="I8" s="11"/>
      <c r="J8" s="10"/>
      <c r="K8" s="10"/>
      <c r="L8" s="9"/>
      <c r="M8" s="9"/>
      <c r="N8" s="9"/>
      <c r="O8" s="9"/>
      <c r="P8" s="9"/>
      <c r="Q8" s="9"/>
      <c r="R8" s="9"/>
      <c r="S8" s="9"/>
    </row>
    <row r="9" spans="1:22" s="8" customFormat="1" ht="11.25" customHeight="1" x14ac:dyDescent="0.2">
      <c r="A9" s="12" t="s">
        <v>17</v>
      </c>
      <c r="B9" s="37">
        <v>2014.3</v>
      </c>
      <c r="C9" s="37">
        <v>805.9</v>
      </c>
      <c r="D9" s="37">
        <v>0.9</v>
      </c>
      <c r="E9" s="37">
        <f>C9-D9</f>
        <v>805</v>
      </c>
      <c r="F9" s="40">
        <f>(E9/$E$22)</f>
        <v>5.2101638776901819E-2</v>
      </c>
      <c r="G9" s="17"/>
      <c r="H9" s="12"/>
      <c r="I9" s="11"/>
      <c r="J9" s="17"/>
      <c r="K9" s="26"/>
    </row>
    <row r="10" spans="1:22" ht="11.25" customHeight="1" x14ac:dyDescent="0.2">
      <c r="A10" s="34" t="s">
        <v>15</v>
      </c>
      <c r="B10" s="33">
        <v>2336</v>
      </c>
      <c r="C10" s="33">
        <v>817.6</v>
      </c>
      <c r="D10" s="33">
        <v>21.403995999999999</v>
      </c>
      <c r="E10" s="33">
        <f>C10-D10</f>
        <v>796.19600400000002</v>
      </c>
      <c r="F10" s="41">
        <f>(E10/$E$22)</f>
        <v>5.1531821858410778E-2</v>
      </c>
    </row>
    <row r="11" spans="1:22" s="8" customFormat="1" ht="11.25" customHeight="1" x14ac:dyDescent="0.2">
      <c r="A11" s="12" t="s">
        <v>13</v>
      </c>
      <c r="B11" s="37">
        <v>925.5</v>
      </c>
      <c r="C11" s="37">
        <v>484.7</v>
      </c>
      <c r="D11" s="37">
        <v>0</v>
      </c>
      <c r="E11" s="37">
        <f>C11-D11</f>
        <v>484.7</v>
      </c>
      <c r="F11" s="40">
        <f>(E11/$E$22)</f>
        <v>3.1371011571632683E-2</v>
      </c>
      <c r="G11" s="10"/>
      <c r="H11" s="12"/>
      <c r="I11" s="11"/>
      <c r="J11" s="10"/>
      <c r="K11" s="10"/>
      <c r="L11" s="9"/>
      <c r="M11" s="9"/>
      <c r="N11" s="9"/>
      <c r="O11" s="9"/>
      <c r="P11" s="9"/>
      <c r="Q11" s="9"/>
      <c r="R11" s="9"/>
      <c r="S11" s="9"/>
      <c r="U11" s="43" t="s">
        <v>28</v>
      </c>
      <c r="V11" s="42" t="s">
        <v>27</v>
      </c>
    </row>
    <row r="12" spans="1:22" s="8" customFormat="1" ht="11.25" customHeight="1" x14ac:dyDescent="0.2">
      <c r="A12" s="34" t="s">
        <v>26</v>
      </c>
      <c r="B12" s="33">
        <v>1144</v>
      </c>
      <c r="C12" s="33">
        <v>343.2</v>
      </c>
      <c r="D12" s="33">
        <v>2.6539999999999999</v>
      </c>
      <c r="E12" s="33">
        <f>C12-D12</f>
        <v>340.54599999999999</v>
      </c>
      <c r="F12" s="41">
        <f>(E12/$E$22)</f>
        <v>2.2040999601141375E-2</v>
      </c>
      <c r="G12" s="17"/>
      <c r="H12" s="12"/>
      <c r="I12" s="11"/>
      <c r="J12" s="17"/>
      <c r="K12" s="26"/>
      <c r="U12" s="39" t="s">
        <v>25</v>
      </c>
      <c r="V12" s="38">
        <f>F5</f>
        <v>0.58870968465940532</v>
      </c>
    </row>
    <row r="13" spans="1:22" s="8" customFormat="1" ht="11.25" customHeight="1" x14ac:dyDescent="0.2">
      <c r="A13" s="12" t="s">
        <v>24</v>
      </c>
      <c r="B13" s="37">
        <v>692.7</v>
      </c>
      <c r="C13" s="37">
        <v>207.8</v>
      </c>
      <c r="D13" s="37">
        <v>0.5</v>
      </c>
      <c r="E13" s="37">
        <f>C13-D13</f>
        <v>207.3</v>
      </c>
      <c r="F13" s="40">
        <f>(E13/$E$22)</f>
        <v>1.3416981016710246E-2</v>
      </c>
      <c r="G13" s="10"/>
      <c r="H13" s="12"/>
      <c r="I13" s="11"/>
      <c r="J13" s="10"/>
      <c r="K13" s="10"/>
      <c r="L13" s="9"/>
      <c r="M13" s="9"/>
      <c r="N13" s="9"/>
      <c r="O13" s="9"/>
      <c r="P13" s="9"/>
      <c r="Q13" s="9"/>
      <c r="R13" s="9"/>
      <c r="S13" s="9"/>
      <c r="U13" s="39" t="s">
        <v>23</v>
      </c>
      <c r="V13" s="38">
        <f>F6</f>
        <v>8.2418399512174417E-2</v>
      </c>
    </row>
    <row r="14" spans="1:22" s="8" customFormat="1" ht="11.25" customHeight="1" x14ac:dyDescent="0.2">
      <c r="A14" s="34" t="s">
        <v>22</v>
      </c>
      <c r="B14" s="33">
        <v>249.1</v>
      </c>
      <c r="C14" s="33">
        <v>99.6</v>
      </c>
      <c r="D14" s="33">
        <v>0</v>
      </c>
      <c r="E14" s="33">
        <f>C14-D14</f>
        <v>99.6</v>
      </c>
      <c r="F14" s="41">
        <f>(E14/$E$22)</f>
        <v>6.4463642511545603E-3</v>
      </c>
      <c r="G14" s="17"/>
      <c r="J14" s="17"/>
      <c r="K14" s="26"/>
      <c r="U14" s="39" t="s">
        <v>21</v>
      </c>
      <c r="V14" s="38">
        <f>F7</f>
        <v>7.2546910354947425E-2</v>
      </c>
    </row>
    <row r="15" spans="1:22" s="8" customFormat="1" ht="11.25" customHeight="1" x14ac:dyDescent="0.2">
      <c r="A15" s="12" t="s">
        <v>20</v>
      </c>
      <c r="B15" s="37">
        <v>231.7</v>
      </c>
      <c r="C15" s="37">
        <v>69.400000000000006</v>
      </c>
      <c r="D15" s="37">
        <v>0</v>
      </c>
      <c r="E15" s="37">
        <f>C15-D15</f>
        <v>69.400000000000006</v>
      </c>
      <c r="F15" s="40">
        <f>(E15/$E$22)</f>
        <v>4.4917437653627162E-3</v>
      </c>
      <c r="G15" s="10"/>
      <c r="J15" s="10"/>
      <c r="K15" s="10"/>
      <c r="L15" s="9"/>
      <c r="M15" s="9"/>
      <c r="N15" s="9"/>
      <c r="O15" s="9"/>
      <c r="P15" s="9"/>
      <c r="Q15" s="9"/>
      <c r="R15" s="9"/>
      <c r="S15" s="9"/>
      <c r="U15" s="39" t="s">
        <v>19</v>
      </c>
      <c r="V15" s="38">
        <f>F8</f>
        <v>6.7923019941065463E-2</v>
      </c>
    </row>
    <row r="16" spans="1:22" s="8" customFormat="1" ht="11.25" customHeight="1" x14ac:dyDescent="0.2">
      <c r="A16" s="34" t="s">
        <v>18</v>
      </c>
      <c r="B16" s="33">
        <v>177.1</v>
      </c>
      <c r="C16" s="33">
        <v>53.2</v>
      </c>
      <c r="D16" s="33">
        <v>0.5</v>
      </c>
      <c r="E16" s="33">
        <f>C16-D16</f>
        <v>52.7</v>
      </c>
      <c r="F16" s="41">
        <f>(E16/$E$22)</f>
        <v>3.4108774702394113E-3</v>
      </c>
      <c r="G16" s="17"/>
      <c r="J16" s="17"/>
      <c r="K16" s="26"/>
      <c r="U16" s="39" t="s">
        <v>17</v>
      </c>
      <c r="V16" s="38">
        <f>F9</f>
        <v>5.2101638776901819E-2</v>
      </c>
    </row>
    <row r="17" spans="1:22" s="8" customFormat="1" ht="11.25" customHeight="1" x14ac:dyDescent="0.2">
      <c r="A17" s="12" t="s">
        <v>16</v>
      </c>
      <c r="B17" s="37">
        <v>186</v>
      </c>
      <c r="C17" s="37">
        <v>55.8</v>
      </c>
      <c r="D17" s="37">
        <v>4.33</v>
      </c>
      <c r="E17" s="37">
        <f>C17-D17</f>
        <v>51.47</v>
      </c>
      <c r="F17" s="40">
        <f>(E17/$E$22)</f>
        <v>3.3312687550896107E-3</v>
      </c>
      <c r="G17" s="10"/>
      <c r="H17" s="12"/>
      <c r="I17" s="11"/>
      <c r="J17" s="10"/>
      <c r="K17" s="10"/>
      <c r="L17" s="9"/>
      <c r="M17" s="9"/>
      <c r="N17" s="9"/>
      <c r="O17" s="9"/>
      <c r="P17" s="9"/>
      <c r="Q17" s="9"/>
      <c r="R17" s="9"/>
      <c r="S17" s="9"/>
      <c r="U17" s="39" t="s">
        <v>15</v>
      </c>
      <c r="V17" s="38">
        <f>F10</f>
        <v>5.1531821858410778E-2</v>
      </c>
    </row>
    <row r="18" spans="1:22" s="8" customFormat="1" ht="11.25" customHeight="1" x14ac:dyDescent="0.2">
      <c r="A18" s="34" t="s">
        <v>14</v>
      </c>
      <c r="B18" s="33">
        <v>12.2</v>
      </c>
      <c r="C18" s="33">
        <v>3.7</v>
      </c>
      <c r="D18" s="33">
        <v>0.8</v>
      </c>
      <c r="E18" s="33">
        <f>C18-D18</f>
        <v>2.9000000000000004</v>
      </c>
      <c r="F18" s="33" t="s">
        <v>8</v>
      </c>
      <c r="G18" s="17"/>
      <c r="H18" s="12"/>
      <c r="I18" s="11"/>
      <c r="J18" s="17"/>
      <c r="K18" s="26"/>
      <c r="U18" s="39" t="s">
        <v>13</v>
      </c>
      <c r="V18" s="38">
        <f>F11</f>
        <v>3.1371011571632683E-2</v>
      </c>
    </row>
    <row r="19" spans="1:22" s="8" customFormat="1" ht="11.25" customHeight="1" thickBot="1" x14ac:dyDescent="0.25">
      <c r="A19" s="12" t="s">
        <v>12</v>
      </c>
      <c r="B19" s="37">
        <v>1.3</v>
      </c>
      <c r="C19" s="37">
        <v>0.4</v>
      </c>
      <c r="D19" s="37">
        <v>0</v>
      </c>
      <c r="E19" s="37">
        <f>C19-D19</f>
        <v>0.4</v>
      </c>
      <c r="F19" s="37" t="s">
        <v>8</v>
      </c>
      <c r="G19" s="10"/>
      <c r="J19" s="10"/>
      <c r="K19" s="10"/>
      <c r="L19" s="9"/>
      <c r="M19" s="9"/>
      <c r="N19" s="9"/>
      <c r="O19" s="9"/>
      <c r="P19" s="9"/>
      <c r="Q19" s="9"/>
      <c r="R19" s="9"/>
      <c r="S19" s="9"/>
      <c r="U19" s="36" t="s">
        <v>11</v>
      </c>
      <c r="V19" s="35">
        <f>1-SUM(V12:V18)</f>
        <v>5.3397513325462165E-2</v>
      </c>
    </row>
    <row r="20" spans="1:22" s="8" customFormat="1" ht="11.25" customHeight="1" x14ac:dyDescent="0.2">
      <c r="A20" s="34" t="s">
        <v>10</v>
      </c>
      <c r="B20" s="33">
        <v>1.1000000000000001</v>
      </c>
      <c r="C20" s="33">
        <v>0.4</v>
      </c>
      <c r="D20" s="33">
        <v>0</v>
      </c>
      <c r="E20" s="33">
        <f>C20-D20</f>
        <v>0.4</v>
      </c>
      <c r="F20" s="33" t="s">
        <v>8</v>
      </c>
      <c r="G20" s="17"/>
      <c r="J20" s="17"/>
      <c r="K20" s="26"/>
    </row>
    <row r="21" spans="1:22" s="8" customFormat="1" ht="11.25" customHeight="1" thickBot="1" x14ac:dyDescent="0.25">
      <c r="A21" s="32" t="s">
        <v>9</v>
      </c>
      <c r="B21" s="31">
        <v>2</v>
      </c>
      <c r="C21" s="31">
        <v>0.6</v>
      </c>
      <c r="D21" s="31">
        <v>0.29399999999999998</v>
      </c>
      <c r="E21" s="31">
        <f>C21-D21</f>
        <v>0.30599999999999999</v>
      </c>
      <c r="F21" s="31" t="s">
        <v>8</v>
      </c>
      <c r="G21" s="10"/>
      <c r="I21" s="10"/>
      <c r="J21" s="10"/>
      <c r="K21" s="10"/>
      <c r="L21" s="9"/>
      <c r="M21" s="9"/>
      <c r="N21" s="9"/>
      <c r="O21" s="9"/>
      <c r="P21" s="9"/>
      <c r="Q21" s="9"/>
      <c r="R21" s="9"/>
      <c r="S21" s="9"/>
      <c r="V21" s="30"/>
    </row>
    <row r="22" spans="1:22" s="8" customFormat="1" ht="11.25" customHeight="1" thickBot="1" x14ac:dyDescent="0.25">
      <c r="A22" s="29" t="s">
        <v>7</v>
      </c>
      <c r="B22" s="28">
        <f>SUM(B5:B21)</f>
        <v>52878.899999999994</v>
      </c>
      <c r="C22" s="28">
        <f>SUM(C5:C21)</f>
        <v>16684.700000000004</v>
      </c>
      <c r="D22" s="28">
        <f>SUM(D5:D21)</f>
        <v>1234.1303270000001</v>
      </c>
      <c r="E22" s="28">
        <f>SUM(E5:E21)</f>
        <v>15450.569672999998</v>
      </c>
      <c r="F22" s="27"/>
      <c r="G22" s="17"/>
      <c r="H22" s="11"/>
      <c r="I22" s="11"/>
      <c r="J22" s="17"/>
      <c r="K22" s="26"/>
    </row>
    <row r="23" spans="1:22" ht="7.5" customHeight="1" x14ac:dyDescent="0.2">
      <c r="A23" s="5"/>
      <c r="B23" s="3"/>
      <c r="C23" s="3"/>
      <c r="D23" s="3"/>
      <c r="E23" s="3"/>
      <c r="F23" s="25"/>
      <c r="G23" s="3"/>
      <c r="H23" s="3"/>
      <c r="I23" s="3"/>
      <c r="J23" s="3"/>
      <c r="K23" s="24"/>
    </row>
    <row r="24" spans="1:22" ht="11.25" customHeight="1" x14ac:dyDescent="0.2">
      <c r="A24" s="12" t="s">
        <v>6</v>
      </c>
      <c r="H24" s="5"/>
      <c r="I24" s="20"/>
    </row>
    <row r="25" spans="1:22" ht="11.25" customHeight="1" x14ac:dyDescent="0.2">
      <c r="A25" s="23" t="s">
        <v>5</v>
      </c>
      <c r="B25" s="22"/>
      <c r="C25" s="22"/>
      <c r="D25" s="22"/>
      <c r="E25" s="22"/>
      <c r="F25" s="18"/>
      <c r="H25" s="5"/>
      <c r="I25" s="20"/>
    </row>
    <row r="26" spans="1:22" ht="36" customHeight="1" x14ac:dyDescent="0.2">
      <c r="A26" s="21" t="s">
        <v>4</v>
      </c>
      <c r="B26" s="21"/>
      <c r="C26" s="21"/>
      <c r="D26" s="21"/>
      <c r="E26" s="21"/>
      <c r="F26" s="21"/>
      <c r="H26" s="5"/>
      <c r="I26" s="20"/>
    </row>
    <row r="27" spans="1:22" ht="7.5" customHeight="1" x14ac:dyDescent="0.2">
      <c r="F27" s="1"/>
    </row>
    <row r="28" spans="1:22" ht="22.5" customHeight="1" x14ac:dyDescent="0.2">
      <c r="A28" s="15" t="s">
        <v>3</v>
      </c>
      <c r="B28" s="19" t="s">
        <v>2</v>
      </c>
      <c r="C28" s="13"/>
      <c r="D28" s="13"/>
      <c r="E28" s="13"/>
      <c r="F28" s="13"/>
      <c r="G28" s="18"/>
    </row>
    <row r="29" spans="1:22" s="8" customFormat="1" ht="7.5" customHeight="1" x14ac:dyDescent="0.2">
      <c r="B29" s="17"/>
      <c r="C29" s="17"/>
      <c r="D29" s="17"/>
      <c r="E29" s="17"/>
      <c r="F29" s="16"/>
    </row>
    <row r="30" spans="1:22" ht="19.5" customHeight="1" x14ac:dyDescent="0.2">
      <c r="A30" s="15" t="s">
        <v>1</v>
      </c>
      <c r="B30" s="14" t="s">
        <v>0</v>
      </c>
      <c r="C30" s="13"/>
      <c r="D30" s="13"/>
      <c r="E30" s="13"/>
      <c r="F30" s="13"/>
    </row>
    <row r="31" spans="1:22" ht="12.75" customHeight="1" x14ac:dyDescent="0.2"/>
    <row r="32" spans="1:22" x14ac:dyDescent="0.2">
      <c r="B32" s="4"/>
      <c r="C32" s="4"/>
      <c r="D32" s="4"/>
      <c r="E32" s="4"/>
    </row>
    <row r="33" spans="2:19" x14ac:dyDescent="0.2">
      <c r="B33" s="3"/>
      <c r="C33" s="3"/>
      <c r="D33" s="6"/>
      <c r="E33" s="3"/>
    </row>
    <row r="34" spans="2:19" s="8" customFormat="1" ht="11.25" customHeight="1" x14ac:dyDescent="0.2">
      <c r="G34" s="10"/>
      <c r="H34" s="12"/>
      <c r="I34" s="11"/>
      <c r="J34" s="10"/>
      <c r="K34" s="10"/>
      <c r="L34" s="9"/>
      <c r="M34" s="9"/>
      <c r="N34" s="9"/>
      <c r="O34" s="9"/>
      <c r="P34" s="9"/>
      <c r="Q34" s="9"/>
      <c r="R34" s="9"/>
      <c r="S34" s="9"/>
    </row>
    <row r="35" spans="2:19" x14ac:dyDescent="0.2">
      <c r="B35" s="3"/>
      <c r="C35" s="3"/>
      <c r="D35" s="7"/>
      <c r="E35" s="3"/>
    </row>
    <row r="36" spans="2:19" x14ac:dyDescent="0.2">
      <c r="B36" s="4"/>
      <c r="C36" s="4"/>
      <c r="D36" s="6"/>
      <c r="E36" s="4"/>
    </row>
    <row r="37" spans="2:19" x14ac:dyDescent="0.2">
      <c r="B37" s="3"/>
      <c r="C37" s="3"/>
      <c r="D37" s="3"/>
      <c r="E37" s="3"/>
    </row>
    <row r="38" spans="2:19" x14ac:dyDescent="0.2">
      <c r="B38" s="4"/>
      <c r="C38" s="4"/>
      <c r="D38" s="4"/>
      <c r="E38" s="4"/>
    </row>
    <row r="39" spans="2:19" x14ac:dyDescent="0.2">
      <c r="B39" s="3"/>
      <c r="C39" s="3"/>
      <c r="D39" s="3"/>
      <c r="E39" s="3"/>
    </row>
    <row r="40" spans="2:19" x14ac:dyDescent="0.2">
      <c r="B40" s="4"/>
      <c r="C40" s="4"/>
      <c r="D40" s="4"/>
      <c r="E40" s="4"/>
    </row>
    <row r="41" spans="2:19" x14ac:dyDescent="0.2">
      <c r="B41" s="3"/>
      <c r="C41" s="3"/>
      <c r="D41" s="3"/>
      <c r="E41" s="3"/>
    </row>
    <row r="42" spans="2:19" x14ac:dyDescent="0.2">
      <c r="B42" s="4"/>
      <c r="C42" s="4"/>
      <c r="D42" s="4"/>
      <c r="E42" s="4"/>
    </row>
    <row r="43" spans="2:19" x14ac:dyDescent="0.2">
      <c r="B43" s="3"/>
      <c r="C43" s="3"/>
      <c r="D43" s="3"/>
      <c r="E43" s="3"/>
    </row>
    <row r="44" spans="2:19" x14ac:dyDescent="0.2">
      <c r="B44" s="4"/>
      <c r="C44" s="4"/>
      <c r="D44" s="4"/>
      <c r="E44" s="4"/>
    </row>
    <row r="45" spans="2:19" x14ac:dyDescent="0.2">
      <c r="B45" s="3"/>
      <c r="C45" s="3"/>
      <c r="D45" s="3"/>
      <c r="E45" s="3"/>
    </row>
    <row r="46" spans="2:19" x14ac:dyDescent="0.2">
      <c r="B46" s="4"/>
      <c r="C46" s="4"/>
      <c r="D46" s="4"/>
      <c r="E46" s="4"/>
    </row>
    <row r="47" spans="2:19" x14ac:dyDescent="0.2">
      <c r="B47" s="3"/>
      <c r="C47" s="3"/>
      <c r="D47" s="3"/>
      <c r="E47" s="3"/>
      <c r="H47" s="5"/>
    </row>
    <row r="48" spans="2:19" x14ac:dyDescent="0.2">
      <c r="B48" s="4"/>
      <c r="C48" s="4"/>
      <c r="D48" s="4"/>
      <c r="E48" s="4"/>
      <c r="H48" s="5"/>
    </row>
    <row r="49" spans="2:5" x14ac:dyDescent="0.2">
      <c r="B49" s="3"/>
      <c r="C49" s="3"/>
      <c r="D49" s="3"/>
      <c r="E49" s="3"/>
    </row>
    <row r="50" spans="2:5" x14ac:dyDescent="0.2">
      <c r="B50" s="4"/>
      <c r="C50" s="4"/>
      <c r="D50" s="4"/>
      <c r="E50" s="4"/>
    </row>
    <row r="51" spans="2:5" x14ac:dyDescent="0.2">
      <c r="B51" s="3"/>
      <c r="C51" s="3"/>
      <c r="D51" s="3"/>
      <c r="E51" s="3"/>
    </row>
    <row r="52" spans="2:5" x14ac:dyDescent="0.2">
      <c r="B52" s="4"/>
      <c r="C52" s="4"/>
      <c r="D52" s="4"/>
      <c r="E52" s="4"/>
    </row>
    <row r="53" spans="2:5" x14ac:dyDescent="0.2">
      <c r="B53" s="3"/>
      <c r="C53" s="3"/>
      <c r="D53" s="3"/>
      <c r="E53" s="3"/>
    </row>
    <row r="54" spans="2:5" x14ac:dyDescent="0.2">
      <c r="B54" s="4"/>
      <c r="C54" s="4"/>
      <c r="D54" s="4"/>
      <c r="E54" s="4"/>
    </row>
    <row r="55" spans="2:5" x14ac:dyDescent="0.2">
      <c r="B55" s="3"/>
      <c r="C55" s="3"/>
      <c r="D55" s="3"/>
      <c r="E55" s="3"/>
    </row>
    <row r="56" spans="2:5" x14ac:dyDescent="0.2">
      <c r="B56" s="4"/>
      <c r="C56" s="4"/>
      <c r="D56" s="4"/>
      <c r="E56" s="4"/>
    </row>
    <row r="57" spans="2:5" x14ac:dyDescent="0.2">
      <c r="B57" s="3"/>
      <c r="C57" s="3"/>
      <c r="D57" s="3"/>
      <c r="E57" s="3"/>
    </row>
    <row r="58" spans="2:5" x14ac:dyDescent="0.2">
      <c r="B58" s="4"/>
      <c r="C58" s="4"/>
      <c r="D58" s="4"/>
      <c r="E58" s="4"/>
    </row>
    <row r="59" spans="2:5" x14ac:dyDescent="0.2">
      <c r="B59" s="3"/>
      <c r="C59" s="3"/>
      <c r="D59" s="3"/>
      <c r="E59" s="3"/>
    </row>
  </sheetData>
  <mergeCells count="3">
    <mergeCell ref="B28:F28"/>
    <mergeCell ref="B30:F30"/>
    <mergeCell ref="A26:F26"/>
  </mergeCells>
  <printOptions horizontalCentered="1"/>
  <pageMargins left="0.5" right="0.5" top="0.75" bottom="0.75" header="0.5" footer="0.5"/>
  <pageSetup orientation="portrait" r:id="rId1"/>
  <headerFooter alignWithMargins="0"/>
  <colBreaks count="1" manualBreakCount="1">
    <brk id="6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 &amp; F 2.1</vt:lpstr>
      <vt:lpstr>'T 2.3 &amp; F 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2024-04-17T22:06:01Z</dcterms:created>
  <dcterms:modified xsi:type="dcterms:W3CDTF">2024-04-17T22:06:20Z</dcterms:modified>
</cp:coreProperties>
</file>