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250CC188-6A17-45E4-A3D1-33C1E9264AFD}" xr6:coauthVersionLast="47" xr6:coauthVersionMax="47" xr10:uidLastSave="{00000000-0000-0000-0000-000000000000}"/>
  <bookViews>
    <workbookView xWindow="-120" yWindow="-120" windowWidth="29040" windowHeight="15720" xr2:uid="{3C7E0497-9F99-4C4C-81D2-E1937AC65D19}"/>
  </bookViews>
  <sheets>
    <sheet name="T 2.22 &amp; F 2.10" sheetId="1" r:id="rId1"/>
  </sheets>
  <definedNames>
    <definedName name="_xlnm.Print_Area" localSheetId="0">'T 2.22 &amp; F 2.10'!$A$1:$P$74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F5" i="1" s="1"/>
  <c r="E5" i="1"/>
  <c r="D6" i="1"/>
  <c r="F6" i="1" s="1"/>
  <c r="E6" i="1"/>
  <c r="D7" i="1"/>
  <c r="F7" i="1" s="1"/>
  <c r="E7" i="1"/>
  <c r="D8" i="1"/>
  <c r="F8" i="1" s="1"/>
  <c r="E8" i="1"/>
  <c r="D9" i="1"/>
  <c r="E9" i="1"/>
  <c r="F9" i="1"/>
  <c r="D10" i="1"/>
  <c r="F10" i="1" s="1"/>
  <c r="E10" i="1"/>
  <c r="D11" i="1"/>
  <c r="F11" i="1" s="1"/>
  <c r="E11" i="1"/>
  <c r="D12" i="1"/>
  <c r="F12" i="1" s="1"/>
  <c r="E12" i="1"/>
  <c r="D13" i="1"/>
  <c r="F13" i="1" s="1"/>
  <c r="E13" i="1"/>
  <c r="D14" i="1"/>
  <c r="F14" i="1" s="1"/>
  <c r="E14" i="1"/>
  <c r="D15" i="1"/>
  <c r="F15" i="1" s="1"/>
  <c r="E15" i="1"/>
  <c r="D16" i="1"/>
  <c r="F16" i="1" s="1"/>
  <c r="E16" i="1"/>
  <c r="D17" i="1"/>
  <c r="E17" i="1"/>
  <c r="F17" i="1"/>
  <c r="D18" i="1"/>
  <c r="E18" i="1"/>
  <c r="F18" i="1"/>
  <c r="D19" i="1"/>
  <c r="F19" i="1" s="1"/>
  <c r="E19" i="1"/>
  <c r="D20" i="1"/>
  <c r="F20" i="1" s="1"/>
  <c r="E20" i="1"/>
  <c r="D21" i="1"/>
  <c r="E21" i="1"/>
  <c r="F21" i="1"/>
  <c r="D22" i="1"/>
  <c r="E22" i="1"/>
  <c r="F22" i="1"/>
  <c r="D23" i="1"/>
  <c r="F23" i="1" s="1"/>
  <c r="E23" i="1"/>
  <c r="D24" i="1"/>
  <c r="E24" i="1"/>
  <c r="F24" i="1"/>
  <c r="D25" i="1"/>
  <c r="E25" i="1"/>
  <c r="F25" i="1"/>
  <c r="D26" i="1"/>
  <c r="F26" i="1" s="1"/>
  <c r="E26" i="1"/>
  <c r="D27" i="1"/>
  <c r="F27" i="1" s="1"/>
  <c r="E27" i="1"/>
  <c r="D28" i="1"/>
  <c r="F28" i="1" s="1"/>
  <c r="E28" i="1"/>
  <c r="D29" i="1"/>
  <c r="E29" i="1"/>
  <c r="F29" i="1"/>
  <c r="D30" i="1"/>
  <c r="F30" i="1" s="1"/>
  <c r="E30" i="1"/>
  <c r="D31" i="1"/>
  <c r="F31" i="1" s="1"/>
  <c r="E31" i="1"/>
  <c r="D32" i="1"/>
  <c r="E32" i="1"/>
  <c r="F32" i="1"/>
  <c r="D33" i="1"/>
  <c r="E33" i="1"/>
  <c r="F33" i="1"/>
  <c r="D34" i="1"/>
  <c r="F34" i="1" s="1"/>
  <c r="E34" i="1"/>
  <c r="D35" i="1"/>
  <c r="F35" i="1" s="1"/>
  <c r="E35" i="1"/>
  <c r="D36" i="1"/>
  <c r="F36" i="1" s="1"/>
  <c r="E36" i="1"/>
  <c r="D37" i="1"/>
  <c r="E37" i="1"/>
  <c r="F37" i="1"/>
  <c r="D38" i="1"/>
  <c r="F38" i="1" s="1"/>
  <c r="E38" i="1"/>
  <c r="D39" i="1"/>
  <c r="F39" i="1" s="1"/>
  <c r="E39" i="1"/>
  <c r="D40" i="1"/>
  <c r="E40" i="1"/>
  <c r="F40" i="1"/>
  <c r="D41" i="1"/>
  <c r="E41" i="1"/>
  <c r="F41" i="1"/>
  <c r="D42" i="1"/>
  <c r="F42" i="1" s="1"/>
  <c r="E42" i="1"/>
  <c r="D43" i="1"/>
  <c r="F43" i="1" s="1"/>
  <c r="E43" i="1"/>
  <c r="D44" i="1"/>
  <c r="F44" i="1" s="1"/>
  <c r="E44" i="1"/>
  <c r="D45" i="1"/>
  <c r="E45" i="1"/>
  <c r="F45" i="1"/>
  <c r="D46" i="1"/>
  <c r="F46" i="1" s="1"/>
  <c r="E46" i="1"/>
  <c r="D47" i="1"/>
  <c r="F47" i="1" s="1"/>
  <c r="E47" i="1"/>
  <c r="D48" i="1"/>
  <c r="E48" i="1"/>
  <c r="F48" i="1"/>
  <c r="D49" i="1"/>
  <c r="E49" i="1"/>
  <c r="F49" i="1"/>
  <c r="D50" i="1"/>
  <c r="E50" i="1"/>
  <c r="F50" i="1"/>
  <c r="D51" i="1"/>
  <c r="F51" i="1" s="1"/>
  <c r="E51" i="1"/>
  <c r="D52" i="1"/>
  <c r="F52" i="1" s="1"/>
  <c r="E52" i="1"/>
  <c r="D53" i="1"/>
  <c r="E53" i="1"/>
  <c r="F53" i="1"/>
  <c r="D54" i="1"/>
  <c r="F54" i="1" s="1"/>
  <c r="E54" i="1"/>
  <c r="D55" i="1"/>
  <c r="F55" i="1" s="1"/>
  <c r="E55" i="1"/>
  <c r="D56" i="1"/>
  <c r="E56" i="1"/>
  <c r="F56" i="1"/>
  <c r="D57" i="1"/>
  <c r="E57" i="1"/>
  <c r="F57" i="1"/>
  <c r="D58" i="1"/>
  <c r="E58" i="1"/>
  <c r="F58" i="1"/>
  <c r="D59" i="1"/>
  <c r="F59" i="1" s="1"/>
  <c r="E59" i="1"/>
  <c r="D60" i="1"/>
  <c r="F60" i="1" s="1"/>
  <c r="E60" i="1"/>
  <c r="D61" i="1"/>
  <c r="E61" i="1"/>
  <c r="F61" i="1"/>
  <c r="D62" i="1"/>
  <c r="F62" i="1" s="1"/>
  <c r="E62" i="1"/>
  <c r="D63" i="1"/>
  <c r="F63" i="1" s="1"/>
  <c r="E63" i="1"/>
  <c r="D64" i="1"/>
  <c r="E64" i="1"/>
  <c r="F64" i="1"/>
  <c r="D65" i="1"/>
  <c r="E65" i="1"/>
  <c r="F65" i="1"/>
  <c r="D66" i="1"/>
  <c r="E66" i="1"/>
  <c r="F66" i="1"/>
  <c r="D67" i="1"/>
  <c r="F67" i="1" s="1"/>
  <c r="E67" i="1"/>
  <c r="D68" i="1"/>
  <c r="F68" i="1" s="1"/>
  <c r="E68" i="1"/>
</calcChain>
</file>

<file path=xl/sharedStrings.xml><?xml version="1.0" encoding="utf-8"?>
<sst xmlns="http://schemas.openxmlformats.org/spreadsheetml/2006/main" count="20" uniqueCount="18">
  <si>
    <t>1 - U.S. Department of Labor, Bureau of Labor Statistics, Series ID: CUUR0000SA0</t>
  </si>
  <si>
    <t>EIA, Annual Coal Report</t>
  </si>
  <si>
    <t>UGS coal company questionnaires, MSHA</t>
  </si>
  <si>
    <t>Source:</t>
  </si>
  <si>
    <t>*Preliminary</t>
  </si>
  <si>
    <t>2023*</t>
  </si>
  <si>
    <r>
      <t>CPI</t>
    </r>
    <r>
      <rPr>
        <vertAlign val="superscript"/>
        <sz val="8"/>
        <rFont val="Times New Roman"/>
        <family val="1"/>
      </rPr>
      <t>1</t>
    </r>
  </si>
  <si>
    <r>
      <t xml:space="preserve">Million </t>
    </r>
    <r>
      <rPr>
        <b/>
        <sz val="6"/>
        <color rgb="FFFF0000"/>
        <rFont val="Times New Roman"/>
        <family val="1"/>
      </rPr>
      <t>Real</t>
    </r>
    <r>
      <rPr>
        <b/>
        <sz val="6"/>
        <rFont val="Times New Roman"/>
        <family val="1"/>
      </rPr>
      <t xml:space="preserve"> Dollars</t>
    </r>
  </si>
  <si>
    <r>
      <rPr>
        <b/>
        <sz val="6"/>
        <color rgb="FFFF0000"/>
        <rFont val="Times New Roman"/>
        <family val="1"/>
      </rPr>
      <t>Real</t>
    </r>
    <r>
      <rPr>
        <b/>
        <sz val="6"/>
        <rFont val="Times New Roman"/>
        <family val="1"/>
      </rPr>
      <t xml:space="preserve"> Dollars per Short Ton</t>
    </r>
  </si>
  <si>
    <r>
      <t xml:space="preserve">Million </t>
    </r>
    <r>
      <rPr>
        <b/>
        <sz val="6"/>
        <color rgb="FFFF0000"/>
        <rFont val="Times New Roman"/>
        <family val="1"/>
      </rPr>
      <t>Nominal</t>
    </r>
    <r>
      <rPr>
        <b/>
        <sz val="6"/>
        <rFont val="Times New Roman"/>
        <family val="1"/>
      </rPr>
      <t xml:space="preserve"> Dollars</t>
    </r>
  </si>
  <si>
    <r>
      <rPr>
        <b/>
        <sz val="6"/>
        <color rgb="FFFF0000"/>
        <rFont val="Times New Roman"/>
        <family val="1"/>
      </rPr>
      <t>Nominal</t>
    </r>
    <r>
      <rPr>
        <b/>
        <sz val="6"/>
        <rFont val="Times New Roman"/>
        <family val="1"/>
      </rPr>
      <t xml:space="preserve"> Dollars per Short Ton</t>
    </r>
  </si>
  <si>
    <t>Thousand Short Tons</t>
  </si>
  <si>
    <t>Value of Coal Produced</t>
  </si>
  <si>
    <t>Average F.O.B. Mine Price</t>
  </si>
  <si>
    <t>Production</t>
  </si>
  <si>
    <t>Year</t>
  </si>
  <si>
    <t>Average F.O.B. Price and Value of Utah Coal, 1960-2023</t>
  </si>
  <si>
    <t>Table 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</si>
</sst>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7" fontId="2" fillId="2" borderId="0"/>
    <xf numFmtId="0" fontId="2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2" borderId="0"/>
    <xf numFmtId="0" fontId="2" fillId="0" borderId="0"/>
    <xf numFmtId="0" fontId="2" fillId="2" borderId="0"/>
    <xf numFmtId="0" fontId="2" fillId="2" borderId="0"/>
  </cellStyleXfs>
  <cellXfs count="7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7" fontId="1" fillId="0" borderId="0" xfId="1" applyFont="1" applyFill="1" applyAlignment="1">
      <alignment horizontal="center" vertical="center"/>
    </xf>
    <xf numFmtId="0" fontId="5" fillId="2" borderId="0" xfId="3" applyFont="1" applyFill="1" applyAlignment="1" applyProtection="1">
      <alignment vertical="center"/>
    </xf>
    <xf numFmtId="164" fontId="5" fillId="0" borderId="0" xfId="3" applyNumberFormat="1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6" fillId="2" borderId="0" xfId="3" applyFont="1" applyFill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3" fillId="2" borderId="0" xfId="0" applyFont="1" applyFill="1"/>
    <xf numFmtId="0" fontId="7" fillId="2" borderId="0" xfId="0" applyFont="1" applyFill="1"/>
    <xf numFmtId="0" fontId="3" fillId="0" borderId="0" xfId="4" applyFont="1" applyFill="1" applyAlignment="1">
      <alignment vertic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2" fontId="3" fillId="0" borderId="0" xfId="4" applyNumberFormat="1" applyFont="1" applyFill="1" applyAlignment="1">
      <alignment horizontal="right" vertical="center"/>
    </xf>
    <xf numFmtId="3" fontId="3" fillId="0" borderId="0" xfId="4" applyNumberFormat="1" applyFont="1" applyFill="1" applyAlignment="1">
      <alignment horizontal="right" vertical="center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165" fontId="3" fillId="3" borderId="2" xfId="0" applyNumberFormat="1" applyFont="1" applyFill="1" applyBorder="1"/>
    <xf numFmtId="2" fontId="3" fillId="3" borderId="3" xfId="0" applyNumberFormat="1" applyFont="1" applyFill="1" applyBorder="1"/>
    <xf numFmtId="164" fontId="3" fillId="3" borderId="2" xfId="0" applyNumberFormat="1" applyFont="1" applyFill="1" applyBorder="1" applyAlignment="1">
      <alignment horizontal="right" vertical="center"/>
    </xf>
    <xf numFmtId="2" fontId="3" fillId="3" borderId="3" xfId="4" applyNumberFormat="1" applyFont="1" applyFill="1" applyBorder="1" applyAlignment="1">
      <alignment horizontal="right" vertical="center"/>
    </xf>
    <xf numFmtId="3" fontId="3" fillId="3" borderId="3" xfId="4" applyNumberFormat="1" applyFont="1" applyFill="1" applyBorder="1" applyAlignment="1">
      <alignment horizontal="right" vertical="center"/>
    </xf>
    <xf numFmtId="0" fontId="3" fillId="3" borderId="2" xfId="4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/>
    <xf numFmtId="2" fontId="3" fillId="0" borderId="5" xfId="4" applyNumberFormat="1" applyFont="1" applyFill="1" applyBorder="1" applyAlignment="1">
      <alignment horizontal="right" vertical="center"/>
    </xf>
    <xf numFmtId="3" fontId="3" fillId="0" borderId="5" xfId="4" applyNumberFormat="1" applyFont="1" applyFill="1" applyBorder="1" applyAlignment="1">
      <alignment horizontal="right" vertical="center"/>
    </xf>
    <xf numFmtId="165" fontId="3" fillId="3" borderId="0" xfId="0" applyNumberFormat="1" applyFont="1" applyFill="1"/>
    <xf numFmtId="2" fontId="3" fillId="3" borderId="5" xfId="0" applyNumberFormat="1" applyFont="1" applyFill="1" applyBorder="1"/>
    <xf numFmtId="164" fontId="3" fillId="3" borderId="0" xfId="0" applyNumberFormat="1" applyFont="1" applyFill="1" applyAlignment="1">
      <alignment horizontal="right" vertical="center"/>
    </xf>
    <xf numFmtId="2" fontId="3" fillId="3" borderId="5" xfId="4" applyNumberFormat="1" applyFont="1" applyFill="1" applyBorder="1" applyAlignment="1">
      <alignment horizontal="right" vertical="center"/>
    </xf>
    <xf numFmtId="3" fontId="3" fillId="3" borderId="5" xfId="4" applyNumberFormat="1" applyFont="1" applyFill="1" applyBorder="1" applyAlignment="1">
      <alignment horizontal="right" vertical="center"/>
    </xf>
    <xf numFmtId="0" fontId="3" fillId="3" borderId="0" xfId="4" applyFont="1" applyFill="1" applyAlignment="1">
      <alignment horizontal="center" vertical="center"/>
    </xf>
    <xf numFmtId="164" fontId="3" fillId="0" borderId="4" xfId="5" applyNumberFormat="1" applyFont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3" fontId="3" fillId="3" borderId="6" xfId="4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4" borderId="8" xfId="2" applyFont="1" applyFill="1" applyBorder="1" applyAlignment="1">
      <alignment horizontal="right" vertical="center" wrapText="1"/>
    </xf>
    <xf numFmtId="0" fontId="9" fillId="4" borderId="9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9" fillId="4" borderId="3" xfId="2" applyFont="1" applyFill="1" applyBorder="1" applyAlignment="1">
      <alignment horizontal="right" vertical="center" wrapText="1"/>
    </xf>
    <xf numFmtId="3" fontId="9" fillId="4" borderId="10" xfId="2" applyNumberFormat="1" applyFont="1" applyFill="1" applyBorder="1" applyAlignment="1">
      <alignment horizontal="right" vertical="center" wrapText="1"/>
    </xf>
    <xf numFmtId="0" fontId="11" fillId="4" borderId="2" xfId="2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right" vertical="center" wrapText="1"/>
    </xf>
    <xf numFmtId="0" fontId="12" fillId="4" borderId="9" xfId="4" applyFont="1" applyFill="1" applyBorder="1" applyAlignment="1">
      <alignment horizontal="right" vertical="center" wrapText="1"/>
    </xf>
    <xf numFmtId="0" fontId="12" fillId="4" borderId="3" xfId="4" applyFont="1" applyFill="1" applyBorder="1" applyAlignment="1">
      <alignment horizontal="right" vertical="center" wrapText="1"/>
    </xf>
    <xf numFmtId="3" fontId="12" fillId="4" borderId="11" xfId="4" applyNumberFormat="1" applyFont="1" applyFill="1" applyBorder="1" applyAlignment="1">
      <alignment horizontal="right" vertical="center" wrapText="1"/>
    </xf>
    <xf numFmtId="0" fontId="12" fillId="4" borderId="2" xfId="4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right" vertical="center"/>
    </xf>
    <xf numFmtId="2" fontId="1" fillId="0" borderId="0" xfId="6" applyNumberFormat="1" applyFont="1" applyFill="1" applyAlignment="1">
      <alignment horizontal="right" vertical="center"/>
    </xf>
    <xf numFmtId="2" fontId="1" fillId="0" borderId="2" xfId="6" applyNumberFormat="1" applyFont="1" applyFill="1" applyBorder="1" applyAlignment="1">
      <alignment horizontal="right" vertical="center"/>
    </xf>
    <xf numFmtId="3" fontId="1" fillId="0" borderId="2" xfId="6" applyNumberFormat="1" applyFont="1" applyFill="1" applyBorder="1" applyAlignment="1">
      <alignment horizontal="right" vertical="center"/>
    </xf>
    <xf numFmtId="0" fontId="1" fillId="0" borderId="2" xfId="6" applyFont="1" applyFill="1" applyBorder="1" applyAlignment="1">
      <alignment horizontal="right" vertical="center"/>
    </xf>
    <xf numFmtId="0" fontId="1" fillId="0" borderId="2" xfId="6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7" applyFont="1" applyFill="1" applyAlignment="1">
      <alignment horizontal="right" vertical="center"/>
    </xf>
    <xf numFmtId="2" fontId="1" fillId="0" borderId="0" xfId="7" applyNumberFormat="1" applyFont="1" applyFill="1" applyAlignment="1">
      <alignment horizontal="right" vertical="center"/>
    </xf>
    <xf numFmtId="3" fontId="1" fillId="0" borderId="0" xfId="7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3" fillId="0" borderId="0" xfId="7" applyNumberFormat="1" applyFont="1" applyFill="1" applyAlignment="1">
      <alignment horizontal="left" vertical="center"/>
    </xf>
    <xf numFmtId="0" fontId="14" fillId="0" borderId="0" xfId="6" applyFont="1" applyFill="1" applyAlignment="1">
      <alignment vertical="center"/>
    </xf>
  </cellXfs>
  <cellStyles count="8">
    <cellStyle name="Currency" xfId="1" builtinId="4"/>
    <cellStyle name="F5" xfId="7" xr:uid="{D782FB0A-40E6-4227-834B-16C43D17761E}"/>
    <cellStyle name="F6" xfId="6" xr:uid="{4BC8E71E-BEEF-4D9D-A7CC-3260FABB8002}"/>
    <cellStyle name="F7" xfId="4" xr:uid="{18A7227E-D055-455A-B67B-B9D858D27685}"/>
    <cellStyle name="F8" xfId="2" xr:uid="{9B74D5A3-C582-486A-B339-EDF3427B84F5}"/>
    <cellStyle name="Hyperlink" xfId="3" builtinId="8"/>
    <cellStyle name="Normal" xfId="0" builtinId="0"/>
    <cellStyle name="Normal_T 3.14 &amp; F 3.7" xfId="5" xr:uid="{F0930105-0DB6-4DC8-8DEF-4EADFA950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Figure 2.10 - Average F.O.B. Price and Value of Utah Coal, 1960-2023</a:t>
            </a:r>
          </a:p>
        </c:rich>
      </c:tx>
      <c:layout>
        <c:manualLayout>
          <c:xMode val="edge"/>
          <c:yMode val="edge"/>
          <c:x val="0.14054758205391552"/>
          <c:y val="2.3113284433577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66360308640349"/>
          <c:y val="0.10903362018622977"/>
          <c:w val="0.72883926298510338"/>
          <c:h val="0.65927446110800947"/>
        </c:manualLayout>
      </c:layout>
      <c:lineChart>
        <c:grouping val="standard"/>
        <c:varyColors val="0"/>
        <c:ser>
          <c:idx val="0"/>
          <c:order val="0"/>
          <c:tx>
            <c:v>Average F.O.B. Mine Price - Nominal $</c:v>
          </c:tx>
          <c:spPr>
            <a:ln w="25400"/>
          </c:spPr>
          <c:marker>
            <c:symbol val="none"/>
          </c:marker>
          <c:cat>
            <c:strRef>
              <c:f>'T 2.22 &amp; F 2.10'!$A$5:$A$68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2023*</c:v>
                </c:pt>
              </c:strCache>
            </c:strRef>
          </c:cat>
          <c:val>
            <c:numRef>
              <c:f>'T 2.22 &amp; F 2.10'!$C$5:$C$68</c:f>
              <c:numCache>
                <c:formatCode>0.00</c:formatCode>
                <c:ptCount val="64"/>
                <c:pt idx="0">
                  <c:v>6.35</c:v>
                </c:pt>
                <c:pt idx="1">
                  <c:v>6.03</c:v>
                </c:pt>
                <c:pt idx="2">
                  <c:v>5.4</c:v>
                </c:pt>
                <c:pt idx="3">
                  <c:v>5.22</c:v>
                </c:pt>
                <c:pt idx="4">
                  <c:v>7.03</c:v>
                </c:pt>
                <c:pt idx="5">
                  <c:v>6.37</c:v>
                </c:pt>
                <c:pt idx="6">
                  <c:v>5.77</c:v>
                </c:pt>
                <c:pt idx="7">
                  <c:v>5.82</c:v>
                </c:pt>
                <c:pt idx="8">
                  <c:v>5.77</c:v>
                </c:pt>
                <c:pt idx="9">
                  <c:v>6.31</c:v>
                </c:pt>
                <c:pt idx="10">
                  <c:v>7.28</c:v>
                </c:pt>
                <c:pt idx="11">
                  <c:v>7.37</c:v>
                </c:pt>
                <c:pt idx="12">
                  <c:v>8.93</c:v>
                </c:pt>
                <c:pt idx="13">
                  <c:v>11.19</c:v>
                </c:pt>
                <c:pt idx="14">
                  <c:v>12.24</c:v>
                </c:pt>
                <c:pt idx="15">
                  <c:v>19.84</c:v>
                </c:pt>
                <c:pt idx="16">
                  <c:v>22.93</c:v>
                </c:pt>
                <c:pt idx="17">
                  <c:v>20.32</c:v>
                </c:pt>
                <c:pt idx="18">
                  <c:v>21.52</c:v>
                </c:pt>
                <c:pt idx="19">
                  <c:v>22.71</c:v>
                </c:pt>
                <c:pt idx="20">
                  <c:v>25.63</c:v>
                </c:pt>
                <c:pt idx="21">
                  <c:v>26.87</c:v>
                </c:pt>
                <c:pt idx="22">
                  <c:v>29.42</c:v>
                </c:pt>
                <c:pt idx="23">
                  <c:v>28.32</c:v>
                </c:pt>
                <c:pt idx="24">
                  <c:v>29.2</c:v>
                </c:pt>
                <c:pt idx="25">
                  <c:v>27.69</c:v>
                </c:pt>
                <c:pt idx="26">
                  <c:v>27.64</c:v>
                </c:pt>
                <c:pt idx="27">
                  <c:v>25.67</c:v>
                </c:pt>
                <c:pt idx="28">
                  <c:v>22.85</c:v>
                </c:pt>
                <c:pt idx="29">
                  <c:v>22.01</c:v>
                </c:pt>
                <c:pt idx="30">
                  <c:v>21.78</c:v>
                </c:pt>
                <c:pt idx="31">
                  <c:v>21.56</c:v>
                </c:pt>
                <c:pt idx="32">
                  <c:v>21.83</c:v>
                </c:pt>
                <c:pt idx="33">
                  <c:v>21.17</c:v>
                </c:pt>
                <c:pt idx="34">
                  <c:v>20.07</c:v>
                </c:pt>
                <c:pt idx="35">
                  <c:v>19.11</c:v>
                </c:pt>
                <c:pt idx="36">
                  <c:v>18.5</c:v>
                </c:pt>
                <c:pt idx="37">
                  <c:v>18.34</c:v>
                </c:pt>
                <c:pt idx="38">
                  <c:v>17.829999999999998</c:v>
                </c:pt>
                <c:pt idx="39">
                  <c:v>17.36</c:v>
                </c:pt>
                <c:pt idx="40">
                  <c:v>16.93</c:v>
                </c:pt>
                <c:pt idx="41">
                  <c:v>17.760000000000002</c:v>
                </c:pt>
                <c:pt idx="42">
                  <c:v>18.2</c:v>
                </c:pt>
                <c:pt idx="43">
                  <c:v>16.36</c:v>
                </c:pt>
                <c:pt idx="44">
                  <c:v>16.82</c:v>
                </c:pt>
                <c:pt idx="45">
                  <c:v>18.71</c:v>
                </c:pt>
                <c:pt idx="46">
                  <c:v>21.77</c:v>
                </c:pt>
                <c:pt idx="47">
                  <c:v>25.69</c:v>
                </c:pt>
                <c:pt idx="48">
                  <c:v>26.39</c:v>
                </c:pt>
                <c:pt idx="49">
                  <c:v>32.32</c:v>
                </c:pt>
                <c:pt idx="50">
                  <c:v>29.15</c:v>
                </c:pt>
                <c:pt idx="51">
                  <c:v>33.799999999999997</c:v>
                </c:pt>
                <c:pt idx="52">
                  <c:v>34.92</c:v>
                </c:pt>
                <c:pt idx="53">
                  <c:v>35.520000000000003</c:v>
                </c:pt>
                <c:pt idx="54">
                  <c:v>35.590000000000003</c:v>
                </c:pt>
                <c:pt idx="55">
                  <c:v>34.53</c:v>
                </c:pt>
                <c:pt idx="56">
                  <c:v>36.4</c:v>
                </c:pt>
                <c:pt idx="57">
                  <c:v>35.28</c:v>
                </c:pt>
                <c:pt idx="58">
                  <c:v>36.31</c:v>
                </c:pt>
                <c:pt idx="59">
                  <c:v>37.950000000000003</c:v>
                </c:pt>
                <c:pt idx="60">
                  <c:v>37.22</c:v>
                </c:pt>
                <c:pt idx="61">
                  <c:v>38.409999999999997</c:v>
                </c:pt>
                <c:pt idx="62">
                  <c:v>47.85</c:v>
                </c:pt>
                <c:pt idx="63">
                  <c:v>41.85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3-414A-BEC4-0204CB739B31}"/>
            </c:ext>
          </c:extLst>
        </c:ser>
        <c:ser>
          <c:idx val="2"/>
          <c:order val="2"/>
          <c:tx>
            <c:v>Average F.O.B. Mine Price - Real $</c:v>
          </c:tx>
          <c:spPr>
            <a:ln w="254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'T 2.22 &amp; F 2.10'!$A$5:$A$68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2023*</c:v>
                </c:pt>
              </c:strCache>
            </c:strRef>
          </c:cat>
          <c:val>
            <c:numRef>
              <c:f>'T 2.22 &amp; F 2.10'!$E$5:$E$68</c:f>
              <c:numCache>
                <c:formatCode>0.00</c:formatCode>
                <c:ptCount val="64"/>
                <c:pt idx="0">
                  <c:v>65.366724802927919</c:v>
                </c:pt>
                <c:pt idx="1">
                  <c:v>61.449851086956521</c:v>
                </c:pt>
                <c:pt idx="2">
                  <c:v>54.483064569536424</c:v>
                </c:pt>
                <c:pt idx="3">
                  <c:v>51.978505392156855</c:v>
                </c:pt>
                <c:pt idx="4">
                  <c:v>69.098455833333333</c:v>
                </c:pt>
                <c:pt idx="5">
                  <c:v>61.617431296296289</c:v>
                </c:pt>
                <c:pt idx="6">
                  <c:v>54.263214068930033</c:v>
                </c:pt>
                <c:pt idx="7">
                  <c:v>53.094707035928138</c:v>
                </c:pt>
                <c:pt idx="8">
                  <c:v>50.520923443486588</c:v>
                </c:pt>
                <c:pt idx="9">
                  <c:v>52.388746344232509</c:v>
                </c:pt>
                <c:pt idx="10">
                  <c:v>57.170812542955325</c:v>
                </c:pt>
                <c:pt idx="11">
                  <c:v>55.448164670781885</c:v>
                </c:pt>
                <c:pt idx="12">
                  <c:v>65.095338257575747</c:v>
                </c:pt>
                <c:pt idx="13">
                  <c:v>76.793034177927922</c:v>
                </c:pt>
                <c:pt idx="14">
                  <c:v>75.650048275862062</c:v>
                </c:pt>
                <c:pt idx="15">
                  <c:v>112.36578835192068</c:v>
                </c:pt>
                <c:pt idx="16">
                  <c:v>122.79098955770357</c:v>
                </c:pt>
                <c:pt idx="17">
                  <c:v>102.17056391639163</c:v>
                </c:pt>
                <c:pt idx="18">
                  <c:v>100.57021584867074</c:v>
                </c:pt>
                <c:pt idx="19">
                  <c:v>95.313677100550962</c:v>
                </c:pt>
                <c:pt idx="20">
                  <c:v>94.77550462176373</c:v>
                </c:pt>
                <c:pt idx="21">
                  <c:v>90.069653951228446</c:v>
                </c:pt>
                <c:pt idx="22">
                  <c:v>92.894513799654575</c:v>
                </c:pt>
                <c:pt idx="23">
                  <c:v>86.638040562249003</c:v>
                </c:pt>
                <c:pt idx="24">
                  <c:v>85.633168752005119</c:v>
                </c:pt>
                <c:pt idx="25">
                  <c:v>78.412517123605951</c:v>
                </c:pt>
                <c:pt idx="26">
                  <c:v>76.842625577858882</c:v>
                </c:pt>
                <c:pt idx="27">
                  <c:v>68.852901797241785</c:v>
                </c:pt>
                <c:pt idx="28">
                  <c:v>58.854025183150178</c:v>
                </c:pt>
                <c:pt idx="29">
                  <c:v>54.084531041666665</c:v>
                </c:pt>
                <c:pt idx="30">
                  <c:v>50.775826205049739</c:v>
                </c:pt>
                <c:pt idx="31">
                  <c:v>48.233231546744982</c:v>
                </c:pt>
                <c:pt idx="32">
                  <c:v>47.41008955215014</c:v>
                </c:pt>
                <c:pt idx="33">
                  <c:v>44.640363454440596</c:v>
                </c:pt>
                <c:pt idx="34">
                  <c:v>41.264242763157895</c:v>
                </c:pt>
                <c:pt idx="35">
                  <c:v>38.207659169947505</c:v>
                </c:pt>
                <c:pt idx="36">
                  <c:v>35.927210271935415</c:v>
                </c:pt>
                <c:pt idx="37">
                  <c:v>34.817613946002069</c:v>
                </c:pt>
                <c:pt idx="38">
                  <c:v>33.33024067995909</c:v>
                </c:pt>
                <c:pt idx="39">
                  <c:v>31.75041708683473</c:v>
                </c:pt>
                <c:pt idx="40">
                  <c:v>29.957013971157568</c:v>
                </c:pt>
                <c:pt idx="41">
                  <c:v>30.556183625070581</c:v>
                </c:pt>
                <c:pt idx="42">
                  <c:v>30.825841115434496</c:v>
                </c:pt>
                <c:pt idx="43">
                  <c:v>27.091945126811591</c:v>
                </c:pt>
                <c:pt idx="44">
                  <c:v>27.131183862713957</c:v>
                </c:pt>
                <c:pt idx="45">
                  <c:v>29.190817328042325</c:v>
                </c:pt>
                <c:pt idx="46">
                  <c:v>32.903539033564812</c:v>
                </c:pt>
                <c:pt idx="47">
                  <c:v>37.752929678723874</c:v>
                </c:pt>
                <c:pt idx="48">
                  <c:v>37.347800346798877</c:v>
                </c:pt>
                <c:pt idx="49">
                  <c:v>45.903294878428113</c:v>
                </c:pt>
                <c:pt idx="50">
                  <c:v>40.732983823690134</c:v>
                </c:pt>
                <c:pt idx="51">
                  <c:v>45.785327959040771</c:v>
                </c:pt>
                <c:pt idx="52">
                  <c:v>46.343472181137194</c:v>
                </c:pt>
                <c:pt idx="53">
                  <c:v>46.459218825791886</c:v>
                </c:pt>
                <c:pt idx="54">
                  <c:v>45.807690215401685</c:v>
                </c:pt>
                <c:pt idx="55">
                  <c:v>44.390679455482093</c:v>
                </c:pt>
                <c:pt idx="56">
                  <c:v>46.211629358804757</c:v>
                </c:pt>
                <c:pt idx="57">
                  <c:v>43.855547731723235</c:v>
                </c:pt>
                <c:pt idx="58">
                  <c:v>44.05976134011928</c:v>
                </c:pt>
                <c:pt idx="59">
                  <c:v>45.230142231305557</c:v>
                </c:pt>
                <c:pt idx="60">
                  <c:v>43.819593957237778</c:v>
                </c:pt>
                <c:pt idx="61">
                  <c:v>43.191492097672636</c:v>
                </c:pt>
                <c:pt idx="62">
                  <c:v>49.819667916621931</c:v>
                </c:pt>
                <c:pt idx="63">
                  <c:v>41.85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3-414A-BEC4-0204CB739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8480"/>
        <c:axId val="208326656"/>
      </c:lineChart>
      <c:lineChart>
        <c:grouping val="standard"/>
        <c:varyColors val="0"/>
        <c:ser>
          <c:idx val="1"/>
          <c:order val="1"/>
          <c:tx>
            <c:v>Value of Coal Produced - Nominal $</c:v>
          </c:tx>
          <c:spPr>
            <a:ln w="25400"/>
          </c:spPr>
          <c:marker>
            <c:symbol val="none"/>
          </c:marker>
          <c:cat>
            <c:strRef>
              <c:f>'T 2.22 &amp; F 2.10'!$A$5:$A$68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2023*</c:v>
                </c:pt>
              </c:strCache>
            </c:strRef>
          </c:cat>
          <c:val>
            <c:numRef>
              <c:f>'T 2.22 &amp; F 2.10'!$D$5:$D$68</c:f>
              <c:numCache>
                <c:formatCode>0.0</c:formatCode>
                <c:ptCount val="64"/>
                <c:pt idx="0">
                  <c:v>31.46425</c:v>
                </c:pt>
                <c:pt idx="1">
                  <c:v>31.10877</c:v>
                </c:pt>
                <c:pt idx="2">
                  <c:v>23.203800000000005</c:v>
                </c:pt>
                <c:pt idx="3">
                  <c:v>22.753979999999999</c:v>
                </c:pt>
                <c:pt idx="4">
                  <c:v>33.181599999999996</c:v>
                </c:pt>
                <c:pt idx="5">
                  <c:v>31.799040000000002</c:v>
                </c:pt>
                <c:pt idx="6">
                  <c:v>26.749719999999996</c:v>
                </c:pt>
                <c:pt idx="7">
                  <c:v>24.292680000000001</c:v>
                </c:pt>
                <c:pt idx="8">
                  <c:v>24.909089999999996</c:v>
                </c:pt>
                <c:pt idx="9">
                  <c:v>29.385669999999998</c:v>
                </c:pt>
                <c:pt idx="10">
                  <c:v>34.456240000000001</c:v>
                </c:pt>
                <c:pt idx="11">
                  <c:v>34.093620000000001</c:v>
                </c:pt>
                <c:pt idx="12">
                  <c:v>42.881860000000003</c:v>
                </c:pt>
                <c:pt idx="13">
                  <c:v>63.223500000000001</c:v>
                </c:pt>
                <c:pt idx="14">
                  <c:v>74.003040000000013</c:v>
                </c:pt>
                <c:pt idx="15">
                  <c:v>137.63007999999999</c:v>
                </c:pt>
                <c:pt idx="16">
                  <c:v>182.70623999999998</c:v>
                </c:pt>
                <c:pt idx="17">
                  <c:v>179.58816000000002</c:v>
                </c:pt>
                <c:pt idx="18">
                  <c:v>199.12456</c:v>
                </c:pt>
                <c:pt idx="19">
                  <c:v>274.70016000000004</c:v>
                </c:pt>
                <c:pt idx="20">
                  <c:v>339.23867999999999</c:v>
                </c:pt>
                <c:pt idx="21">
                  <c:v>371.02096</c:v>
                </c:pt>
                <c:pt idx="22">
                  <c:v>497.55104000000006</c:v>
                </c:pt>
                <c:pt idx="23">
                  <c:v>334.99728000000005</c:v>
                </c:pt>
                <c:pt idx="24">
                  <c:v>357.96280000000002</c:v>
                </c:pt>
                <c:pt idx="25">
                  <c:v>355.29039</c:v>
                </c:pt>
                <c:pt idx="26">
                  <c:v>394.39516000000003</c:v>
                </c:pt>
                <c:pt idx="27">
                  <c:v>424.09406999999999</c:v>
                </c:pt>
                <c:pt idx="28">
                  <c:v>415.04740000000004</c:v>
                </c:pt>
                <c:pt idx="29">
                  <c:v>451.57917000000003</c:v>
                </c:pt>
                <c:pt idx="30">
                  <c:v>479.42136000000005</c:v>
                </c:pt>
                <c:pt idx="31">
                  <c:v>471.625</c:v>
                </c:pt>
                <c:pt idx="32">
                  <c:v>458.75744999999995</c:v>
                </c:pt>
                <c:pt idx="33">
                  <c:v>459.87591000000003</c:v>
                </c:pt>
                <c:pt idx="34">
                  <c:v>490.14954</c:v>
                </c:pt>
                <c:pt idx="35">
                  <c:v>478.72460999999998</c:v>
                </c:pt>
                <c:pt idx="36">
                  <c:v>500.81349999999998</c:v>
                </c:pt>
                <c:pt idx="37">
                  <c:v>484.68952000000002</c:v>
                </c:pt>
                <c:pt idx="38">
                  <c:v>474.27799999999996</c:v>
                </c:pt>
                <c:pt idx="39">
                  <c:v>459.88376</c:v>
                </c:pt>
                <c:pt idx="40">
                  <c:v>455.75559999999996</c:v>
                </c:pt>
                <c:pt idx="41">
                  <c:v>479.94624000000005</c:v>
                </c:pt>
                <c:pt idx="42">
                  <c:v>460.4418</c:v>
                </c:pt>
                <c:pt idx="43">
                  <c:v>377.40883999999994</c:v>
                </c:pt>
                <c:pt idx="44">
                  <c:v>366.97876000000002</c:v>
                </c:pt>
                <c:pt idx="45">
                  <c:v>459.44276000000002</c:v>
                </c:pt>
                <c:pt idx="46">
                  <c:v>568.87186999999994</c:v>
                </c:pt>
                <c:pt idx="47">
                  <c:v>623.95872000000008</c:v>
                </c:pt>
                <c:pt idx="48">
                  <c:v>640.61725000000001</c:v>
                </c:pt>
                <c:pt idx="49">
                  <c:v>708.68064000000004</c:v>
                </c:pt>
                <c:pt idx="50">
                  <c:v>565.68524979999995</c:v>
                </c:pt>
                <c:pt idx="51">
                  <c:v>678.46638599999994</c:v>
                </c:pt>
                <c:pt idx="52">
                  <c:v>599.04421919999993</c:v>
                </c:pt>
                <c:pt idx="53">
                  <c:v>602.16462816000001</c:v>
                </c:pt>
                <c:pt idx="54">
                  <c:v>638.24749942000005</c:v>
                </c:pt>
                <c:pt idx="55">
                  <c:v>501.14362746</c:v>
                </c:pt>
                <c:pt idx="56">
                  <c:v>508.80902800000001</c:v>
                </c:pt>
                <c:pt idx="57">
                  <c:v>508.64177952</c:v>
                </c:pt>
                <c:pt idx="58">
                  <c:v>499.38577245000005</c:v>
                </c:pt>
                <c:pt idx="59">
                  <c:v>544.46796689999996</c:v>
                </c:pt>
                <c:pt idx="60">
                  <c:v>495.94351022000001</c:v>
                </c:pt>
                <c:pt idx="61">
                  <c:v>481.73061482000003</c:v>
                </c:pt>
                <c:pt idx="62">
                  <c:v>512.91362429999992</c:v>
                </c:pt>
                <c:pt idx="63">
                  <c:v>291.52626299999997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3-414A-BEC4-0204CB739B31}"/>
            </c:ext>
          </c:extLst>
        </c:ser>
        <c:ser>
          <c:idx val="3"/>
          <c:order val="3"/>
          <c:tx>
            <c:v>Value of Coal Produced - Real $</c:v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strRef>
              <c:f>'T 2.22 &amp; F 2.10'!$A$5:$A$68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2023*</c:v>
                </c:pt>
              </c:strCache>
            </c:strRef>
          </c:cat>
          <c:val>
            <c:numRef>
              <c:f>'T 2.22 &amp; F 2.10'!$F$5:$F$68</c:f>
              <c:numCache>
                <c:formatCode>#,##0.0</c:formatCode>
                <c:ptCount val="64"/>
                <c:pt idx="0">
                  <c:v>323.89212139850781</c:v>
                </c:pt>
                <c:pt idx="1">
                  <c:v>317.01978175760871</c:v>
                </c:pt>
                <c:pt idx="2">
                  <c:v>234.11372845529803</c:v>
                </c:pt>
                <c:pt idx="3">
                  <c:v>226.57430500441171</c:v>
                </c:pt>
                <c:pt idx="4">
                  <c:v>326.14471153333329</c:v>
                </c:pt>
                <c:pt idx="5">
                  <c:v>307.5942170311111</c:v>
                </c:pt>
                <c:pt idx="6">
                  <c:v>251.56426042355963</c:v>
                </c:pt>
                <c:pt idx="7">
                  <c:v>221.61730716796407</c:v>
                </c:pt>
                <c:pt idx="8">
                  <c:v>218.09882650553158</c:v>
                </c:pt>
                <c:pt idx="9">
                  <c:v>243.97439172509075</c:v>
                </c:pt>
                <c:pt idx="10">
                  <c:v>270.58945576580754</c:v>
                </c:pt>
                <c:pt idx="11">
                  <c:v>256.50320976703699</c:v>
                </c:pt>
                <c:pt idx="12">
                  <c:v>312.58781431287878</c:v>
                </c:pt>
                <c:pt idx="13">
                  <c:v>433.88064310529279</c:v>
                </c:pt>
                <c:pt idx="14">
                  <c:v>457.38019187586212</c:v>
                </c:pt>
                <c:pt idx="15">
                  <c:v>779.48147379727379</c:v>
                </c:pt>
                <c:pt idx="16">
                  <c:v>978.39860479578192</c:v>
                </c:pt>
                <c:pt idx="17">
                  <c:v>902.98344389306931</c:v>
                </c:pt>
                <c:pt idx="18">
                  <c:v>930.5762072477504</c:v>
                </c:pt>
                <c:pt idx="19">
                  <c:v>1152.9142382082646</c:v>
                </c:pt>
                <c:pt idx="20">
                  <c:v>1254.4485791736647</c:v>
                </c:pt>
                <c:pt idx="21">
                  <c:v>1243.6817817585622</c:v>
                </c:pt>
                <c:pt idx="22">
                  <c:v>1571.0320173797581</c:v>
                </c:pt>
                <c:pt idx="23">
                  <c:v>1024.8413818108436</c:v>
                </c:pt>
                <c:pt idx="24">
                  <c:v>1049.7770157308307</c:v>
                </c:pt>
                <c:pt idx="25">
                  <c:v>1006.1110072129878</c:v>
                </c:pt>
                <c:pt idx="26">
                  <c:v>1096.4674243704685</c:v>
                </c:pt>
                <c:pt idx="27">
                  <c:v>1137.5187905922314</c:v>
                </c:pt>
                <c:pt idx="28">
                  <c:v>1069.02451342674</c:v>
                </c:pt>
                <c:pt idx="29">
                  <c:v>1109.652323381875</c:v>
                </c:pt>
                <c:pt idx="30">
                  <c:v>1117.6774864255547</c:v>
                </c:pt>
                <c:pt idx="31">
                  <c:v>1055.1019400850464</c:v>
                </c:pt>
                <c:pt idx="32">
                  <c:v>996.32303193843518</c:v>
                </c:pt>
                <c:pt idx="33">
                  <c:v>969.72261532081313</c:v>
                </c:pt>
                <c:pt idx="34">
                  <c:v>1007.7553367618422</c:v>
                </c:pt>
                <c:pt idx="35">
                  <c:v>957.14006986635479</c:v>
                </c:pt>
                <c:pt idx="36">
                  <c:v>972.58550927156352</c:v>
                </c:pt>
                <c:pt idx="37">
                  <c:v>920.15990136494293</c:v>
                </c:pt>
                <c:pt idx="38">
                  <c:v>886.58440208691195</c:v>
                </c:pt>
                <c:pt idx="39">
                  <c:v>841.10029904733881</c:v>
                </c:pt>
                <c:pt idx="40">
                  <c:v>806.44281610356165</c:v>
                </c:pt>
                <c:pt idx="41">
                  <c:v>825.75030628390743</c:v>
                </c:pt>
                <c:pt idx="42">
                  <c:v>779.86295437937736</c:v>
                </c:pt>
                <c:pt idx="43">
                  <c:v>624.9840821304166</c:v>
                </c:pt>
                <c:pt idx="44">
                  <c:v>591.94816951669304</c:v>
                </c:pt>
                <c:pt idx="45">
                  <c:v>716.80971030740727</c:v>
                </c:pt>
                <c:pt idx="46">
                  <c:v>859.80237848608203</c:v>
                </c:pt>
                <c:pt idx="47">
                  <c:v>916.94315603684549</c:v>
                </c:pt>
                <c:pt idx="48">
                  <c:v>906.61785341854284</c:v>
                </c:pt>
                <c:pt idx="49">
                  <c:v>1006.5215467992933</c:v>
                </c:pt>
                <c:pt idx="50">
                  <c:v>790.4647728783367</c:v>
                </c:pt>
                <c:pt idx="51">
                  <c:v>919.04751456198665</c:v>
                </c:pt>
                <c:pt idx="52">
                  <c:v>795.01114283408492</c:v>
                </c:pt>
                <c:pt idx="53">
                  <c:v>787.61537806410593</c:v>
                </c:pt>
                <c:pt idx="54">
                  <c:v>821.48479163209129</c:v>
                </c:pt>
                <c:pt idx="55">
                  <c:v>644.25444910901808</c:v>
                </c:pt>
                <c:pt idx="56">
                  <c:v>645.9586323172997</c:v>
                </c:pt>
                <c:pt idx="57">
                  <c:v>632.27788662380965</c:v>
                </c:pt>
                <c:pt idx="58">
                  <c:v>605.97130131638983</c:v>
                </c:pt>
                <c:pt idx="59">
                  <c:v>648.91603644998054</c:v>
                </c:pt>
                <c:pt idx="60">
                  <c:v>583.88079644190236</c:v>
                </c:pt>
                <c:pt idx="61">
                  <c:v>541.69914197357491</c:v>
                </c:pt>
                <c:pt idx="62">
                  <c:v>534.02688469251791</c:v>
                </c:pt>
                <c:pt idx="63">
                  <c:v>291.52626299999997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B3-414A-BEC4-0204CB739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8576"/>
        <c:axId val="208330112"/>
      </c:lineChart>
      <c:catAx>
        <c:axId val="2083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3266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8326656"/>
        <c:scaling>
          <c:orientation val="minMax"/>
          <c:max val="1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short ton</a:t>
                </a:r>
              </a:p>
            </c:rich>
          </c:tx>
          <c:layout>
            <c:manualLayout>
              <c:xMode val="edge"/>
              <c:yMode val="edge"/>
              <c:x val="1.1214953271028037E-2"/>
              <c:y val="0.28533417322834648"/>
            </c:manualLayout>
          </c:layout>
          <c:overlay val="0"/>
        </c:title>
        <c:numFmt formatCode="&quot;$&quot;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308480"/>
        <c:crosses val="autoZero"/>
        <c:crossBetween val="midCat"/>
        <c:majorUnit val="20"/>
        <c:minorUnit val="10"/>
      </c:valAx>
      <c:catAx>
        <c:axId val="20832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330112"/>
        <c:crosses val="autoZero"/>
        <c:auto val="1"/>
        <c:lblAlgn val="ctr"/>
        <c:lblOffset val="100"/>
        <c:noMultiLvlLbl val="0"/>
      </c:catAx>
      <c:valAx>
        <c:axId val="208330112"/>
        <c:scaling>
          <c:orientation val="minMax"/>
          <c:max val="16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dollars</a:t>
                </a:r>
              </a:p>
            </c:rich>
          </c:tx>
          <c:layout>
            <c:manualLayout>
              <c:xMode val="edge"/>
              <c:yMode val="edge"/>
              <c:x val="0.94687664041994746"/>
              <c:y val="0.32533405206989713"/>
            </c:manualLayout>
          </c:layout>
          <c:overlay val="0"/>
        </c:title>
        <c:numFmt formatCode="\$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328576"/>
        <c:crosses val="max"/>
        <c:crossBetween val="midCat"/>
        <c:majorUnit val="200"/>
        <c:minorUnit val="100"/>
      </c:valAx>
    </c:plotArea>
    <c:legend>
      <c:legendPos val="b"/>
      <c:layout>
        <c:manualLayout>
          <c:xMode val="edge"/>
          <c:yMode val="edge"/>
          <c:x val="7.570010270455324E-2"/>
          <c:y val="0.86934858081615107"/>
          <c:w val="0.85968223035665692"/>
          <c:h val="9.9834305552881683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4</xdr:row>
      <xdr:rowOff>57150</xdr:rowOff>
    </xdr:from>
    <xdr:to>
      <xdr:col>15</xdr:col>
      <xdr:colOff>352425</xdr:colOff>
      <xdr:row>31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DD6D39-1B6E-47BD-B74B-6376B814B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coal/annual/" TargetMode="External"/><Relationship Id="rId1" Type="http://schemas.openxmlformats.org/officeDocument/2006/relationships/hyperlink" Target="http://www.bls.gov/cpi/home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FBA4-6D1A-4882-AC1D-757A473ED9AF}">
  <dimension ref="A1:IO74"/>
  <sheetViews>
    <sheetView showGridLines="0" tabSelected="1" zoomScaleNormal="100" workbookViewId="0">
      <selection activeCell="J38" sqref="J38"/>
    </sheetView>
  </sheetViews>
  <sheetFormatPr defaultColWidth="9.140625" defaultRowHeight="12.75" x14ac:dyDescent="0.2"/>
  <cols>
    <col min="1" max="1" width="11.140625" style="1" customWidth="1"/>
    <col min="2" max="2" width="10.5703125" style="1" customWidth="1"/>
    <col min="3" max="6" width="13.28515625" style="1" customWidth="1"/>
    <col min="7" max="13" width="9.140625" style="1"/>
    <col min="14" max="14" width="9.140625" style="2"/>
    <col min="15" max="16" width="9.140625" style="1"/>
    <col min="17" max="17" width="8.85546875" style="2" customWidth="1"/>
    <col min="18" max="16384" width="9.140625" style="1"/>
  </cols>
  <sheetData>
    <row r="1" spans="1:19" s="6" customFormat="1" ht="15.75" x14ac:dyDescent="0.2">
      <c r="A1" s="73" t="s">
        <v>17</v>
      </c>
      <c r="B1" s="72" t="s">
        <v>16</v>
      </c>
      <c r="C1" s="71"/>
      <c r="D1" s="68"/>
      <c r="E1" s="70"/>
      <c r="F1" s="69"/>
      <c r="G1" s="69"/>
      <c r="H1" s="68"/>
      <c r="I1" s="67"/>
    </row>
    <row r="2" spans="1:19" s="6" customFormat="1" ht="7.5" customHeight="1" thickBot="1" x14ac:dyDescent="0.25">
      <c r="A2" s="66"/>
      <c r="B2" s="64"/>
      <c r="C2" s="64"/>
      <c r="D2" s="65"/>
      <c r="E2" s="64"/>
      <c r="F2" s="63"/>
      <c r="G2" s="62"/>
      <c r="H2" s="61"/>
      <c r="I2" s="61"/>
    </row>
    <row r="3" spans="1:19" ht="30" customHeight="1" thickBot="1" x14ac:dyDescent="0.25">
      <c r="A3" s="60" t="s">
        <v>15</v>
      </c>
      <c r="B3" s="59" t="s">
        <v>14</v>
      </c>
      <c r="C3" s="58" t="s">
        <v>13</v>
      </c>
      <c r="D3" s="56" t="s">
        <v>12</v>
      </c>
      <c r="E3" s="57" t="s">
        <v>13</v>
      </c>
      <c r="F3" s="56" t="s">
        <v>12</v>
      </c>
      <c r="N3" s="1"/>
      <c r="Q3" s="1"/>
    </row>
    <row r="4" spans="1:19" ht="18.75" customHeight="1" thickBot="1" x14ac:dyDescent="0.25">
      <c r="A4" s="55"/>
      <c r="B4" s="54" t="s">
        <v>11</v>
      </c>
      <c r="C4" s="53" t="s">
        <v>10</v>
      </c>
      <c r="D4" s="52" t="s">
        <v>9</v>
      </c>
      <c r="E4" s="51" t="s">
        <v>8</v>
      </c>
      <c r="F4" s="50" t="s">
        <v>7</v>
      </c>
      <c r="N4" s="1"/>
      <c r="Q4" s="1"/>
      <c r="S4" s="49" t="s">
        <v>6</v>
      </c>
    </row>
    <row r="5" spans="1:19" s="13" customFormat="1" ht="11.25" x14ac:dyDescent="0.2">
      <c r="A5" s="22">
        <v>1960</v>
      </c>
      <c r="B5" s="42">
        <v>4955</v>
      </c>
      <c r="C5" s="33">
        <v>6.35</v>
      </c>
      <c r="D5" s="19">
        <f>B5*C5/1000</f>
        <v>31.46425</v>
      </c>
      <c r="E5" s="32">
        <f>C5*S$68/S5</f>
        <v>65.366724802927919</v>
      </c>
      <c r="F5" s="17">
        <f>D5*S$68/S5</f>
        <v>323.89212139850781</v>
      </c>
      <c r="S5" s="47">
        <v>29.6</v>
      </c>
    </row>
    <row r="6" spans="1:19" s="13" customFormat="1" ht="11.25" x14ac:dyDescent="0.2">
      <c r="A6" s="40">
        <v>1961</v>
      </c>
      <c r="B6" s="44">
        <v>5159</v>
      </c>
      <c r="C6" s="38">
        <v>6.03</v>
      </c>
      <c r="D6" s="37">
        <f>B6*C6/1000</f>
        <v>31.10877</v>
      </c>
      <c r="E6" s="36">
        <f>C6*S$68/S6</f>
        <v>61.449851086956521</v>
      </c>
      <c r="F6" s="35">
        <f>D6*S$68/S6</f>
        <v>317.01978175760871</v>
      </c>
      <c r="S6" s="47">
        <v>29.9</v>
      </c>
    </row>
    <row r="7" spans="1:19" s="13" customFormat="1" ht="11.25" x14ac:dyDescent="0.2">
      <c r="A7" s="22">
        <v>1962</v>
      </c>
      <c r="B7" s="42">
        <v>4297</v>
      </c>
      <c r="C7" s="33">
        <v>5.4</v>
      </c>
      <c r="D7" s="19">
        <f>B7*C7/1000</f>
        <v>23.203800000000005</v>
      </c>
      <c r="E7" s="32">
        <f>C7*S$68/S7</f>
        <v>54.483064569536424</v>
      </c>
      <c r="F7" s="17">
        <f>D7*S$68/S7</f>
        <v>234.11372845529803</v>
      </c>
      <c r="S7" s="47">
        <v>30.2</v>
      </c>
    </row>
    <row r="8" spans="1:19" s="13" customFormat="1" ht="11.25" x14ac:dyDescent="0.2">
      <c r="A8" s="40">
        <v>1963</v>
      </c>
      <c r="B8" s="44">
        <v>4359</v>
      </c>
      <c r="C8" s="38">
        <v>5.22</v>
      </c>
      <c r="D8" s="37">
        <f>B8*C8/1000</f>
        <v>22.753979999999999</v>
      </c>
      <c r="E8" s="36">
        <f>C8*S$68/S8</f>
        <v>51.978505392156855</v>
      </c>
      <c r="F8" s="35">
        <f>D8*S$68/S8</f>
        <v>226.57430500441171</v>
      </c>
      <c r="S8" s="47">
        <v>30.6</v>
      </c>
    </row>
    <row r="9" spans="1:19" s="13" customFormat="1" ht="11.25" x14ac:dyDescent="0.2">
      <c r="A9" s="22">
        <v>1964</v>
      </c>
      <c r="B9" s="42">
        <v>4720</v>
      </c>
      <c r="C9" s="33">
        <v>7.03</v>
      </c>
      <c r="D9" s="19">
        <f>B9*C9/1000</f>
        <v>33.181599999999996</v>
      </c>
      <c r="E9" s="32">
        <f>C9*S$68/S9</f>
        <v>69.098455833333333</v>
      </c>
      <c r="F9" s="17">
        <f>D9*S$68/S9</f>
        <v>326.14471153333329</v>
      </c>
      <c r="S9" s="48">
        <v>31</v>
      </c>
    </row>
    <row r="10" spans="1:19" s="13" customFormat="1" ht="11.25" x14ac:dyDescent="0.2">
      <c r="A10" s="40">
        <v>1965</v>
      </c>
      <c r="B10" s="44">
        <v>4992</v>
      </c>
      <c r="C10" s="38">
        <v>6.37</v>
      </c>
      <c r="D10" s="37">
        <f>B10*C10/1000</f>
        <v>31.799040000000002</v>
      </c>
      <c r="E10" s="36">
        <f>C10*S$68/S10</f>
        <v>61.617431296296289</v>
      </c>
      <c r="F10" s="35">
        <f>D10*S$68/S10</f>
        <v>307.5942170311111</v>
      </c>
      <c r="S10" s="47">
        <v>31.5</v>
      </c>
    </row>
    <row r="11" spans="1:19" s="13" customFormat="1" ht="11.25" x14ac:dyDescent="0.2">
      <c r="A11" s="22">
        <v>1966</v>
      </c>
      <c r="B11" s="42">
        <v>4636</v>
      </c>
      <c r="C11" s="33">
        <v>5.77</v>
      </c>
      <c r="D11" s="19">
        <f>B11*C11/1000</f>
        <v>26.749719999999996</v>
      </c>
      <c r="E11" s="32">
        <f>C11*S$68/S11</f>
        <v>54.263214068930033</v>
      </c>
      <c r="F11" s="17">
        <f>D11*S$68/S11</f>
        <v>251.56426042355963</v>
      </c>
      <c r="S11" s="47">
        <v>32.4</v>
      </c>
    </row>
    <row r="12" spans="1:19" s="13" customFormat="1" ht="11.25" x14ac:dyDescent="0.2">
      <c r="A12" s="40">
        <v>1967</v>
      </c>
      <c r="B12" s="44">
        <v>4174</v>
      </c>
      <c r="C12" s="38">
        <v>5.82</v>
      </c>
      <c r="D12" s="37">
        <f>B12*C12/1000</f>
        <v>24.292680000000001</v>
      </c>
      <c r="E12" s="36">
        <f>C12*S$68/S12</f>
        <v>53.094707035928138</v>
      </c>
      <c r="F12" s="35">
        <f>D12*S$68/S12</f>
        <v>221.61730716796407</v>
      </c>
      <c r="S12" s="47">
        <v>33.4</v>
      </c>
    </row>
    <row r="13" spans="1:19" s="13" customFormat="1" ht="11.25" x14ac:dyDescent="0.2">
      <c r="A13" s="22">
        <v>1968</v>
      </c>
      <c r="B13" s="42">
        <v>4317</v>
      </c>
      <c r="C13" s="33">
        <v>5.77</v>
      </c>
      <c r="D13" s="19">
        <f>B13*C13/1000</f>
        <v>24.909089999999996</v>
      </c>
      <c r="E13" s="32">
        <f>C13*S$68/S13</f>
        <v>50.520923443486588</v>
      </c>
      <c r="F13" s="17">
        <f>D13*S$68/S13</f>
        <v>218.09882650553158</v>
      </c>
      <c r="S13" s="47">
        <v>34.799999999999997</v>
      </c>
    </row>
    <row r="14" spans="1:19" s="13" customFormat="1" ht="11.25" x14ac:dyDescent="0.2">
      <c r="A14" s="40">
        <v>1969</v>
      </c>
      <c r="B14" s="44">
        <v>4657</v>
      </c>
      <c r="C14" s="38">
        <v>6.31</v>
      </c>
      <c r="D14" s="37">
        <f>B14*C14/1000</f>
        <v>29.385669999999998</v>
      </c>
      <c r="E14" s="36">
        <f>C14*S$68/S14</f>
        <v>52.388746344232509</v>
      </c>
      <c r="F14" s="35">
        <f>D14*S$68/S14</f>
        <v>243.97439172509075</v>
      </c>
      <c r="S14" s="47">
        <v>36.700000000000003</v>
      </c>
    </row>
    <row r="15" spans="1:19" s="13" customFormat="1" ht="11.25" x14ac:dyDescent="0.2">
      <c r="A15" s="22">
        <v>1970</v>
      </c>
      <c r="B15" s="42">
        <v>4733</v>
      </c>
      <c r="C15" s="33">
        <v>7.28</v>
      </c>
      <c r="D15" s="19">
        <f>B15*C15/1000</f>
        <v>34.456240000000001</v>
      </c>
      <c r="E15" s="32">
        <f>C15*S$68/S15</f>
        <v>57.170812542955325</v>
      </c>
      <c r="F15" s="17">
        <f>D15*S$68/S15</f>
        <v>270.58945576580754</v>
      </c>
      <c r="S15" s="47">
        <v>38.799999999999997</v>
      </c>
    </row>
    <row r="16" spans="1:19" s="13" customFormat="1" ht="11.25" x14ac:dyDescent="0.2">
      <c r="A16" s="40">
        <v>1971</v>
      </c>
      <c r="B16" s="44">
        <v>4626</v>
      </c>
      <c r="C16" s="38">
        <v>7.37</v>
      </c>
      <c r="D16" s="37">
        <f>B16*C16/1000</f>
        <v>34.093620000000001</v>
      </c>
      <c r="E16" s="36">
        <f>C16*S$68/S16</f>
        <v>55.448164670781885</v>
      </c>
      <c r="F16" s="35">
        <f>D16*S$68/S16</f>
        <v>256.50320976703699</v>
      </c>
      <c r="S16" s="47">
        <v>40.5</v>
      </c>
    </row>
    <row r="17" spans="1:19" s="13" customFormat="1" ht="11.25" x14ac:dyDescent="0.2">
      <c r="A17" s="22">
        <v>1972</v>
      </c>
      <c r="B17" s="42">
        <v>4802</v>
      </c>
      <c r="C17" s="33">
        <v>8.93</v>
      </c>
      <c r="D17" s="19">
        <f>B17*C17/1000</f>
        <v>42.881860000000003</v>
      </c>
      <c r="E17" s="32">
        <f>C17*S$68/S17</f>
        <v>65.095338257575747</v>
      </c>
      <c r="F17" s="17">
        <f>D17*S$68/S17</f>
        <v>312.58781431287878</v>
      </c>
      <c r="S17" s="47">
        <v>41.8</v>
      </c>
    </row>
    <row r="18" spans="1:19" s="13" customFormat="1" ht="11.25" x14ac:dyDescent="0.2">
      <c r="A18" s="40">
        <v>1973</v>
      </c>
      <c r="B18" s="44">
        <v>5650</v>
      </c>
      <c r="C18" s="38">
        <v>11.19</v>
      </c>
      <c r="D18" s="37">
        <f>B18*C18/1000</f>
        <v>63.223500000000001</v>
      </c>
      <c r="E18" s="36">
        <f>C18*S$68/S18</f>
        <v>76.793034177927922</v>
      </c>
      <c r="F18" s="35">
        <f>D18*S$68/S18</f>
        <v>433.88064310529279</v>
      </c>
      <c r="S18" s="47">
        <v>44.4</v>
      </c>
    </row>
    <row r="19" spans="1:19" s="13" customFormat="1" ht="11.25" x14ac:dyDescent="0.2">
      <c r="A19" s="22">
        <v>1974</v>
      </c>
      <c r="B19" s="42">
        <v>6046</v>
      </c>
      <c r="C19" s="33">
        <v>12.24</v>
      </c>
      <c r="D19" s="19">
        <f>B19*C19/1000</f>
        <v>74.003040000000013</v>
      </c>
      <c r="E19" s="32">
        <f>C19*S$68/S19</f>
        <v>75.650048275862062</v>
      </c>
      <c r="F19" s="17">
        <f>D19*S$68/S19</f>
        <v>457.38019187586212</v>
      </c>
      <c r="S19" s="47">
        <v>49.3</v>
      </c>
    </row>
    <row r="20" spans="1:19" s="13" customFormat="1" ht="11.25" x14ac:dyDescent="0.2">
      <c r="A20" s="40">
        <v>1975</v>
      </c>
      <c r="B20" s="44">
        <v>6937</v>
      </c>
      <c r="C20" s="38">
        <v>19.84</v>
      </c>
      <c r="D20" s="37">
        <f>B20*C20/1000</f>
        <v>137.63007999999999</v>
      </c>
      <c r="E20" s="36">
        <f>C20*S$68/S20</f>
        <v>112.36578835192068</v>
      </c>
      <c r="F20" s="35">
        <f>D20*S$68/S20</f>
        <v>779.48147379727379</v>
      </c>
      <c r="S20" s="43">
        <v>53.8</v>
      </c>
    </row>
    <row r="21" spans="1:19" s="13" customFormat="1" ht="11.25" x14ac:dyDescent="0.2">
      <c r="A21" s="22">
        <v>1976</v>
      </c>
      <c r="B21" s="42">
        <v>7968</v>
      </c>
      <c r="C21" s="33">
        <v>22.93</v>
      </c>
      <c r="D21" s="19">
        <f>B21*C21/1000</f>
        <v>182.70623999999998</v>
      </c>
      <c r="E21" s="32">
        <f>C21*S$68/S21</f>
        <v>122.79098955770357</v>
      </c>
      <c r="F21" s="17">
        <f>D21*S$68/S21</f>
        <v>978.39860479578192</v>
      </c>
      <c r="S21" s="43">
        <v>56.9</v>
      </c>
    </row>
    <row r="22" spans="1:19" s="13" customFormat="1" ht="11.25" x14ac:dyDescent="0.2">
      <c r="A22" s="40">
        <v>1977</v>
      </c>
      <c r="B22" s="44">
        <v>8838</v>
      </c>
      <c r="C22" s="38">
        <v>20.32</v>
      </c>
      <c r="D22" s="37">
        <f>B22*C22/1000</f>
        <v>179.58816000000002</v>
      </c>
      <c r="E22" s="36">
        <f>C22*S$68/S22</f>
        <v>102.17056391639163</v>
      </c>
      <c r="F22" s="35">
        <f>D22*S$68/S22</f>
        <v>902.98344389306931</v>
      </c>
      <c r="S22" s="43">
        <v>60.6</v>
      </c>
    </row>
    <row r="23" spans="1:19" s="13" customFormat="1" ht="11.25" x14ac:dyDescent="0.2">
      <c r="A23" s="22">
        <v>1978</v>
      </c>
      <c r="B23" s="42">
        <v>9253</v>
      </c>
      <c r="C23" s="33">
        <v>21.52</v>
      </c>
      <c r="D23" s="19">
        <f>B23*C23/1000</f>
        <v>199.12456</v>
      </c>
      <c r="E23" s="32">
        <f>C23*S$68/S23</f>
        <v>100.57021584867074</v>
      </c>
      <c r="F23" s="17">
        <f>D23*S$68/S23</f>
        <v>930.5762072477504</v>
      </c>
      <c r="S23" s="43">
        <v>65.2</v>
      </c>
    </row>
    <row r="24" spans="1:19" s="13" customFormat="1" ht="11.25" x14ac:dyDescent="0.2">
      <c r="A24" s="40">
        <v>1979</v>
      </c>
      <c r="B24" s="44">
        <v>12096</v>
      </c>
      <c r="C24" s="38">
        <v>22.71</v>
      </c>
      <c r="D24" s="37">
        <f>B24*C24/1000</f>
        <v>274.70016000000004</v>
      </c>
      <c r="E24" s="36">
        <f>C24*S$68/S24</f>
        <v>95.313677100550962</v>
      </c>
      <c r="F24" s="35">
        <f>D24*S$68/S24</f>
        <v>1152.9142382082646</v>
      </c>
      <c r="S24" s="43">
        <v>72.599999999999994</v>
      </c>
    </row>
    <row r="25" spans="1:19" s="13" customFormat="1" ht="11.25" x14ac:dyDescent="0.2">
      <c r="A25" s="22">
        <v>1980</v>
      </c>
      <c r="B25" s="42">
        <v>13236</v>
      </c>
      <c r="C25" s="33">
        <v>25.63</v>
      </c>
      <c r="D25" s="19">
        <f>B25*C25/1000</f>
        <v>339.23867999999999</v>
      </c>
      <c r="E25" s="32">
        <f>C25*S$68/S25</f>
        <v>94.77550462176373</v>
      </c>
      <c r="F25" s="17">
        <f>D25*S$68/S25</f>
        <v>1254.4485791736647</v>
      </c>
      <c r="S25" s="43">
        <v>82.4</v>
      </c>
    </row>
    <row r="26" spans="1:19" s="13" customFormat="1" ht="11.25" x14ac:dyDescent="0.2">
      <c r="A26" s="40">
        <v>1981</v>
      </c>
      <c r="B26" s="44">
        <v>13808</v>
      </c>
      <c r="C26" s="38">
        <v>26.87</v>
      </c>
      <c r="D26" s="37">
        <f>B26*C26/1000</f>
        <v>371.02096</v>
      </c>
      <c r="E26" s="36">
        <f>C26*S$68/S26</f>
        <v>90.069653951228446</v>
      </c>
      <c r="F26" s="35">
        <f>D26*S$68/S26</f>
        <v>1243.6817817585622</v>
      </c>
      <c r="S26" s="43">
        <v>90.9</v>
      </c>
    </row>
    <row r="27" spans="1:19" s="13" customFormat="1" ht="11.25" x14ac:dyDescent="0.2">
      <c r="A27" s="22">
        <v>1982</v>
      </c>
      <c r="B27" s="42">
        <v>16912</v>
      </c>
      <c r="C27" s="33">
        <v>29.42</v>
      </c>
      <c r="D27" s="19">
        <f>B27*C27/1000</f>
        <v>497.55104000000006</v>
      </c>
      <c r="E27" s="32">
        <f>C27*S$68/S27</f>
        <v>92.894513799654575</v>
      </c>
      <c r="F27" s="17">
        <f>D27*S$68/S27</f>
        <v>1571.0320173797581</v>
      </c>
      <c r="S27" s="43">
        <v>96.5</v>
      </c>
    </row>
    <row r="28" spans="1:19" s="13" customFormat="1" ht="11.25" x14ac:dyDescent="0.2">
      <c r="A28" s="40">
        <v>1983</v>
      </c>
      <c r="B28" s="44">
        <v>11829</v>
      </c>
      <c r="C28" s="38">
        <v>28.32</v>
      </c>
      <c r="D28" s="37">
        <f>B28*C28/1000</f>
        <v>334.99728000000005</v>
      </c>
      <c r="E28" s="36">
        <f>C28*S$68/S28</f>
        <v>86.638040562249003</v>
      </c>
      <c r="F28" s="35">
        <f>D28*S$68/S28</f>
        <v>1024.8413818108436</v>
      </c>
      <c r="S28" s="43">
        <v>99.6</v>
      </c>
    </row>
    <row r="29" spans="1:19" s="13" customFormat="1" ht="11.25" x14ac:dyDescent="0.2">
      <c r="A29" s="22">
        <v>1984</v>
      </c>
      <c r="B29" s="42">
        <v>12259</v>
      </c>
      <c r="C29" s="33">
        <v>29.2</v>
      </c>
      <c r="D29" s="19">
        <f>B29*C29/1000</f>
        <v>357.96280000000002</v>
      </c>
      <c r="E29" s="32">
        <f>C29*S$68/S29</f>
        <v>85.633168752005119</v>
      </c>
      <c r="F29" s="17">
        <f>D29*S$68/S29</f>
        <v>1049.7770157308307</v>
      </c>
      <c r="S29" s="43">
        <v>103.9</v>
      </c>
    </row>
    <row r="30" spans="1:19" s="13" customFormat="1" ht="11.25" x14ac:dyDescent="0.2">
      <c r="A30" s="40">
        <v>1985</v>
      </c>
      <c r="B30" s="44">
        <v>12831</v>
      </c>
      <c r="C30" s="38">
        <v>27.69</v>
      </c>
      <c r="D30" s="37">
        <f>B30*C30/1000</f>
        <v>355.29039</v>
      </c>
      <c r="E30" s="36">
        <f>C30*S$68/S30</f>
        <v>78.412517123605951</v>
      </c>
      <c r="F30" s="35">
        <f>D30*S$68/S30</f>
        <v>1006.1110072129878</v>
      </c>
      <c r="S30" s="43">
        <v>107.6</v>
      </c>
    </row>
    <row r="31" spans="1:19" s="13" customFormat="1" ht="11.25" x14ac:dyDescent="0.2">
      <c r="A31" s="22">
        <v>1986</v>
      </c>
      <c r="B31" s="42">
        <v>14269</v>
      </c>
      <c r="C31" s="33">
        <v>27.64</v>
      </c>
      <c r="D31" s="19">
        <f>B31*C31/1000</f>
        <v>394.39516000000003</v>
      </c>
      <c r="E31" s="32">
        <f>C31*S$68/S31</f>
        <v>76.842625577858882</v>
      </c>
      <c r="F31" s="17">
        <f>D31*S$68/S31</f>
        <v>1096.4674243704685</v>
      </c>
      <c r="S31" s="43">
        <v>109.6</v>
      </c>
    </row>
    <row r="32" spans="1:19" s="13" customFormat="1" ht="11.25" x14ac:dyDescent="0.2">
      <c r="A32" s="40">
        <v>1987</v>
      </c>
      <c r="B32" s="44">
        <v>16521</v>
      </c>
      <c r="C32" s="38">
        <v>25.67</v>
      </c>
      <c r="D32" s="37">
        <f>B32*C32/1000</f>
        <v>424.09406999999999</v>
      </c>
      <c r="E32" s="36">
        <f>C32*S$68/S32</f>
        <v>68.852901797241785</v>
      </c>
      <c r="F32" s="35">
        <f>D32*S$68/S32</f>
        <v>1137.5187905922314</v>
      </c>
      <c r="S32" s="43">
        <v>113.6</v>
      </c>
    </row>
    <row r="33" spans="1:19" s="13" customFormat="1" ht="11.25" x14ac:dyDescent="0.2">
      <c r="A33" s="22">
        <v>1988</v>
      </c>
      <c r="B33" s="42">
        <v>18164</v>
      </c>
      <c r="C33" s="33">
        <v>22.85</v>
      </c>
      <c r="D33" s="19">
        <f>B33*C33/1000</f>
        <v>415.04740000000004</v>
      </c>
      <c r="E33" s="32">
        <f>C33*S$68/S33</f>
        <v>58.854025183150178</v>
      </c>
      <c r="F33" s="17">
        <f>D33*S$68/S33</f>
        <v>1069.02451342674</v>
      </c>
      <c r="S33" s="43">
        <v>118.3</v>
      </c>
    </row>
    <row r="34" spans="1:19" s="13" customFormat="1" ht="11.25" x14ac:dyDescent="0.2">
      <c r="A34" s="40">
        <v>1989</v>
      </c>
      <c r="B34" s="44">
        <v>20517</v>
      </c>
      <c r="C34" s="38">
        <v>22.01</v>
      </c>
      <c r="D34" s="37">
        <f>B34*C34/1000</f>
        <v>451.57917000000003</v>
      </c>
      <c r="E34" s="36">
        <f>C34*S$68/S34</f>
        <v>54.084531041666665</v>
      </c>
      <c r="F34" s="35">
        <f>D34*S$68/S34</f>
        <v>1109.652323381875</v>
      </c>
      <c r="S34" s="43">
        <v>124</v>
      </c>
    </row>
    <row r="35" spans="1:19" s="13" customFormat="1" ht="11.25" x14ac:dyDescent="0.2">
      <c r="A35" s="22">
        <v>1990</v>
      </c>
      <c r="B35" s="42">
        <v>22012</v>
      </c>
      <c r="C35" s="33">
        <v>21.78</v>
      </c>
      <c r="D35" s="19">
        <f>B35*C35/1000</f>
        <v>479.42136000000005</v>
      </c>
      <c r="E35" s="32">
        <f>C35*S$68/S35</f>
        <v>50.775826205049739</v>
      </c>
      <c r="F35" s="17">
        <f>D35*S$68/S35</f>
        <v>1117.6774864255547</v>
      </c>
      <c r="S35" s="43">
        <v>130.69999999999999</v>
      </c>
    </row>
    <row r="36" spans="1:19" s="13" customFormat="1" ht="11.25" x14ac:dyDescent="0.2">
      <c r="A36" s="40">
        <v>1991</v>
      </c>
      <c r="B36" s="44">
        <v>21875</v>
      </c>
      <c r="C36" s="38">
        <v>21.56</v>
      </c>
      <c r="D36" s="37">
        <f>B36*C36/1000</f>
        <v>471.625</v>
      </c>
      <c r="E36" s="36">
        <f>C36*S$68/S36</f>
        <v>48.233231546744982</v>
      </c>
      <c r="F36" s="35">
        <f>D36*S$68/S36</f>
        <v>1055.1019400850464</v>
      </c>
      <c r="S36" s="43">
        <v>136.19999999999999</v>
      </c>
    </row>
    <row r="37" spans="1:19" s="13" customFormat="1" ht="11.25" x14ac:dyDescent="0.2">
      <c r="A37" s="22">
        <v>1992</v>
      </c>
      <c r="B37" s="42">
        <v>21015</v>
      </c>
      <c r="C37" s="33">
        <v>21.83</v>
      </c>
      <c r="D37" s="19">
        <f>B37*C37/1000</f>
        <v>458.75744999999995</v>
      </c>
      <c r="E37" s="32">
        <f>C37*S$68/S37</f>
        <v>47.41008955215014</v>
      </c>
      <c r="F37" s="17">
        <f>D37*S$68/S37</f>
        <v>996.32303193843518</v>
      </c>
      <c r="S37" s="43">
        <v>140.30000000000001</v>
      </c>
    </row>
    <row r="38" spans="1:19" s="13" customFormat="1" ht="11.25" x14ac:dyDescent="0.2">
      <c r="A38" s="40">
        <v>1993</v>
      </c>
      <c r="B38" s="44">
        <v>21723</v>
      </c>
      <c r="C38" s="38">
        <v>21.17</v>
      </c>
      <c r="D38" s="37">
        <f>B38*C38/1000</f>
        <v>459.87591000000003</v>
      </c>
      <c r="E38" s="36">
        <f>C38*S$68/S38</f>
        <v>44.640363454440596</v>
      </c>
      <c r="F38" s="35">
        <f>D38*S$68/S38</f>
        <v>969.72261532081313</v>
      </c>
      <c r="S38" s="43">
        <v>144.5</v>
      </c>
    </row>
    <row r="39" spans="1:19" s="13" customFormat="1" ht="11.25" x14ac:dyDescent="0.2">
      <c r="A39" s="22">
        <v>1994</v>
      </c>
      <c r="B39" s="42">
        <v>24422</v>
      </c>
      <c r="C39" s="33">
        <v>20.07</v>
      </c>
      <c r="D39" s="19">
        <f>B39*C39/1000</f>
        <v>490.14954</v>
      </c>
      <c r="E39" s="32">
        <f>C39*S$68/S39</f>
        <v>41.264242763157895</v>
      </c>
      <c r="F39" s="17">
        <f>D39*S$68/S39</f>
        <v>1007.7553367618422</v>
      </c>
      <c r="S39" s="43">
        <v>148.19999999999999</v>
      </c>
    </row>
    <row r="40" spans="1:19" s="13" customFormat="1" ht="11.25" x14ac:dyDescent="0.2">
      <c r="A40" s="40">
        <v>1995</v>
      </c>
      <c r="B40" s="44">
        <v>25051</v>
      </c>
      <c r="C40" s="38">
        <v>19.11</v>
      </c>
      <c r="D40" s="37">
        <f>B40*C40/1000</f>
        <v>478.72460999999998</v>
      </c>
      <c r="E40" s="36">
        <f>C40*S$68/S40</f>
        <v>38.207659169947505</v>
      </c>
      <c r="F40" s="35">
        <f>D40*S$68/S40</f>
        <v>957.14006986635479</v>
      </c>
      <c r="S40" s="43">
        <v>152.4</v>
      </c>
    </row>
    <row r="41" spans="1:19" s="13" customFormat="1" ht="11.25" x14ac:dyDescent="0.2">
      <c r="A41" s="22">
        <v>1996</v>
      </c>
      <c r="B41" s="42">
        <v>27071</v>
      </c>
      <c r="C41" s="33">
        <v>18.5</v>
      </c>
      <c r="D41" s="19">
        <f>B41*C41/1000</f>
        <v>500.81349999999998</v>
      </c>
      <c r="E41" s="32">
        <f>C41*S$68/S41</f>
        <v>35.927210271935415</v>
      </c>
      <c r="F41" s="17">
        <f>D41*S$68/S41</f>
        <v>972.58550927156352</v>
      </c>
      <c r="S41" s="43">
        <v>156.9</v>
      </c>
    </row>
    <row r="42" spans="1:19" s="13" customFormat="1" ht="11.25" x14ac:dyDescent="0.2">
      <c r="A42" s="45">
        <v>1997</v>
      </c>
      <c r="B42" s="44">
        <v>26428</v>
      </c>
      <c r="C42" s="38">
        <v>18.34</v>
      </c>
      <c r="D42" s="37">
        <f>B42*C42/1000</f>
        <v>484.68952000000002</v>
      </c>
      <c r="E42" s="36">
        <f>C42*S$68/S42</f>
        <v>34.817613946002069</v>
      </c>
      <c r="F42" s="35">
        <f>D42*S$68/S42</f>
        <v>920.15990136494293</v>
      </c>
      <c r="S42" s="43">
        <v>160.5</v>
      </c>
    </row>
    <row r="43" spans="1:19" s="13" customFormat="1" ht="11.25" x14ac:dyDescent="0.2">
      <c r="A43" s="46">
        <v>1998</v>
      </c>
      <c r="B43" s="42">
        <v>26600</v>
      </c>
      <c r="C43" s="33">
        <v>17.829999999999998</v>
      </c>
      <c r="D43" s="19">
        <f>B43*C43/1000</f>
        <v>474.27799999999996</v>
      </c>
      <c r="E43" s="32">
        <f>C43*S$68/S43</f>
        <v>33.33024067995909</v>
      </c>
      <c r="F43" s="17">
        <f>D43*S$68/S43</f>
        <v>886.58440208691195</v>
      </c>
      <c r="S43" s="43">
        <v>163</v>
      </c>
    </row>
    <row r="44" spans="1:19" s="13" customFormat="1" ht="11.25" x14ac:dyDescent="0.2">
      <c r="A44" s="45">
        <v>1999</v>
      </c>
      <c r="B44" s="44">
        <v>26491</v>
      </c>
      <c r="C44" s="38">
        <v>17.36</v>
      </c>
      <c r="D44" s="37">
        <f>B44*C44/1000</f>
        <v>459.88376</v>
      </c>
      <c r="E44" s="36">
        <f>C44*S$68/S44</f>
        <v>31.75041708683473</v>
      </c>
      <c r="F44" s="35">
        <f>D44*S$68/S44</f>
        <v>841.10029904733881</v>
      </c>
      <c r="S44" s="43">
        <v>166.6</v>
      </c>
    </row>
    <row r="45" spans="1:19" s="13" customFormat="1" ht="11.25" x14ac:dyDescent="0.2">
      <c r="A45" s="46">
        <v>2000</v>
      </c>
      <c r="B45" s="42">
        <v>26920</v>
      </c>
      <c r="C45" s="33">
        <v>16.93</v>
      </c>
      <c r="D45" s="19">
        <f>B45*C45/1000</f>
        <v>455.75559999999996</v>
      </c>
      <c r="E45" s="32">
        <f>C45*S$68/S45</f>
        <v>29.957013971157568</v>
      </c>
      <c r="F45" s="17">
        <f>D45*S$68/S45</f>
        <v>806.44281610356165</v>
      </c>
      <c r="S45" s="43">
        <v>172.2</v>
      </c>
    </row>
    <row r="46" spans="1:19" s="13" customFormat="1" ht="11.25" x14ac:dyDescent="0.2">
      <c r="A46" s="45">
        <v>2001</v>
      </c>
      <c r="B46" s="44">
        <v>27024</v>
      </c>
      <c r="C46" s="38">
        <v>17.760000000000002</v>
      </c>
      <c r="D46" s="37">
        <f>B46*C46/1000</f>
        <v>479.94624000000005</v>
      </c>
      <c r="E46" s="36">
        <f>C46*S$68/S46</f>
        <v>30.556183625070581</v>
      </c>
      <c r="F46" s="35">
        <f>D46*S$68/S46</f>
        <v>825.75030628390743</v>
      </c>
      <c r="S46" s="43">
        <v>177.1</v>
      </c>
    </row>
    <row r="47" spans="1:19" s="13" customFormat="1" ht="11.25" x14ac:dyDescent="0.2">
      <c r="A47" s="22">
        <v>2002</v>
      </c>
      <c r="B47" s="42">
        <v>25299</v>
      </c>
      <c r="C47" s="33">
        <v>18.2</v>
      </c>
      <c r="D47" s="19">
        <f>B47*C47/1000</f>
        <v>460.4418</v>
      </c>
      <c r="E47" s="32">
        <f>C47*S$68/S47</f>
        <v>30.825841115434496</v>
      </c>
      <c r="F47" s="17">
        <f>D47*S$68/S47</f>
        <v>779.86295437937736</v>
      </c>
      <c r="S47" s="43">
        <v>179.9</v>
      </c>
    </row>
    <row r="48" spans="1:19" s="13" customFormat="1" ht="11.25" x14ac:dyDescent="0.2">
      <c r="A48" s="40">
        <v>2003</v>
      </c>
      <c r="B48" s="44">
        <v>23069</v>
      </c>
      <c r="C48" s="38">
        <v>16.36</v>
      </c>
      <c r="D48" s="37">
        <f>B48*C48/1000</f>
        <v>377.40883999999994</v>
      </c>
      <c r="E48" s="36">
        <f>C48*S$68/S48</f>
        <v>27.091945126811591</v>
      </c>
      <c r="F48" s="35">
        <f>D48*S$68/S48</f>
        <v>624.9840821304166</v>
      </c>
      <c r="S48" s="43">
        <v>184</v>
      </c>
    </row>
    <row r="49" spans="1:19" s="13" customFormat="1" ht="11.25" x14ac:dyDescent="0.2">
      <c r="A49" s="22">
        <v>2004</v>
      </c>
      <c r="B49" s="42">
        <v>21818</v>
      </c>
      <c r="C49" s="33">
        <v>16.82</v>
      </c>
      <c r="D49" s="19">
        <f>B49*C49/1000</f>
        <v>366.97876000000002</v>
      </c>
      <c r="E49" s="32">
        <f>C49*S$68/S49</f>
        <v>27.131183862713957</v>
      </c>
      <c r="F49" s="17">
        <f>D49*S$68/S49</f>
        <v>591.94816951669304</v>
      </c>
      <c r="S49" s="41">
        <v>188.9</v>
      </c>
    </row>
    <row r="50" spans="1:19" s="13" customFormat="1" ht="11.25" customHeight="1" x14ac:dyDescent="0.2">
      <c r="A50" s="40">
        <v>2005</v>
      </c>
      <c r="B50" s="39">
        <v>24556</v>
      </c>
      <c r="C50" s="38">
        <v>18.71</v>
      </c>
      <c r="D50" s="37">
        <f>B50*C50/1000</f>
        <v>459.44276000000002</v>
      </c>
      <c r="E50" s="36">
        <f>C50*S$68/S50</f>
        <v>29.190817328042325</v>
      </c>
      <c r="F50" s="35">
        <f>D50*S$68/S50</f>
        <v>716.80971030740727</v>
      </c>
      <c r="S50" s="41">
        <v>195.3</v>
      </c>
    </row>
    <row r="51" spans="1:19" s="13" customFormat="1" ht="11.25" customHeight="1" x14ac:dyDescent="0.2">
      <c r="A51" s="22">
        <v>2006</v>
      </c>
      <c r="B51" s="34">
        <v>26131</v>
      </c>
      <c r="C51" s="33">
        <v>21.77</v>
      </c>
      <c r="D51" s="19">
        <f>B51*C51/1000</f>
        <v>568.87186999999994</v>
      </c>
      <c r="E51" s="32">
        <f>C51*S$68/S51</f>
        <v>32.903539033564812</v>
      </c>
      <c r="F51" s="17">
        <f>D51*S$68/S51</f>
        <v>859.80237848608203</v>
      </c>
      <c r="S51" s="41">
        <v>201.6</v>
      </c>
    </row>
    <row r="52" spans="1:19" s="13" customFormat="1" ht="11.25" customHeight="1" x14ac:dyDescent="0.2">
      <c r="A52" s="40">
        <v>2007</v>
      </c>
      <c r="B52" s="39">
        <v>24288</v>
      </c>
      <c r="C52" s="38">
        <v>25.69</v>
      </c>
      <c r="D52" s="37">
        <f>B52*C52/1000</f>
        <v>623.95872000000008</v>
      </c>
      <c r="E52" s="36">
        <f>C52*S$68/S52</f>
        <v>37.752929678723874</v>
      </c>
      <c r="F52" s="35">
        <f>D52*S$68/S52</f>
        <v>916.94315603684549</v>
      </c>
      <c r="S52" s="41">
        <v>207.34241666666671</v>
      </c>
    </row>
    <row r="53" spans="1:19" s="13" customFormat="1" ht="11.25" customHeight="1" x14ac:dyDescent="0.2">
      <c r="A53" s="22">
        <v>2008</v>
      </c>
      <c r="B53" s="34">
        <v>24275</v>
      </c>
      <c r="C53" s="33">
        <v>26.39</v>
      </c>
      <c r="D53" s="19">
        <f>B53*C53/1000</f>
        <v>640.61725000000001</v>
      </c>
      <c r="E53" s="32">
        <f>C53*S$68/S53</f>
        <v>37.347800346798877</v>
      </c>
      <c r="F53" s="17">
        <f>D53*S$68/S53</f>
        <v>906.61785341854284</v>
      </c>
      <c r="S53" s="41">
        <v>215.30250000000001</v>
      </c>
    </row>
    <row r="54" spans="1:19" s="13" customFormat="1" ht="11.25" customHeight="1" x14ac:dyDescent="0.2">
      <c r="A54" s="40">
        <v>2009</v>
      </c>
      <c r="B54" s="39">
        <v>21927</v>
      </c>
      <c r="C54" s="38">
        <v>32.32</v>
      </c>
      <c r="D54" s="37">
        <f>B54*C54/1000</f>
        <v>708.68064000000004</v>
      </c>
      <c r="E54" s="36">
        <f>C54*S$68/S54</f>
        <v>45.903294878428113</v>
      </c>
      <c r="F54" s="35">
        <f>D54*S$68/S54</f>
        <v>1006.5215467992933</v>
      </c>
      <c r="S54" s="41">
        <v>214.53700000000001</v>
      </c>
    </row>
    <row r="55" spans="1:19" s="13" customFormat="1" ht="11.25" customHeight="1" x14ac:dyDescent="0.2">
      <c r="A55" s="22">
        <v>2010</v>
      </c>
      <c r="B55" s="34">
        <v>19406.011999999999</v>
      </c>
      <c r="C55" s="33">
        <v>29.15</v>
      </c>
      <c r="D55" s="19">
        <f>B55*C55/1000</f>
        <v>565.68524979999995</v>
      </c>
      <c r="E55" s="32">
        <f>C55*S$68/S55</f>
        <v>40.732983823690134</v>
      </c>
      <c r="F55" s="17">
        <f>D55*S$68/S55</f>
        <v>790.4647728783367</v>
      </c>
      <c r="S55" s="41">
        <v>218.05550000000002</v>
      </c>
    </row>
    <row r="56" spans="1:19" s="13" customFormat="1" ht="11.25" customHeight="1" x14ac:dyDescent="0.2">
      <c r="A56" s="40">
        <v>2011</v>
      </c>
      <c r="B56" s="39">
        <v>20072.97</v>
      </c>
      <c r="C56" s="38">
        <v>33.799999999999997</v>
      </c>
      <c r="D56" s="37">
        <f>B56*C56/1000</f>
        <v>678.46638599999994</v>
      </c>
      <c r="E56" s="36">
        <f>C56*S$68/S56</f>
        <v>45.785327959040771</v>
      </c>
      <c r="F56" s="35">
        <f>D56*S$68/S56</f>
        <v>919.04751456198665</v>
      </c>
      <c r="S56" s="41">
        <v>224.93916666666667</v>
      </c>
    </row>
    <row r="57" spans="1:19" s="13" customFormat="1" ht="11.25" customHeight="1" x14ac:dyDescent="0.2">
      <c r="A57" s="22">
        <v>2012</v>
      </c>
      <c r="B57" s="34">
        <v>17154.759999999998</v>
      </c>
      <c r="C57" s="33">
        <v>34.92</v>
      </c>
      <c r="D57" s="19">
        <f>B57*C57/1000</f>
        <v>599.04421919999993</v>
      </c>
      <c r="E57" s="32">
        <f>C57*S$68/S57</f>
        <v>46.343472181137194</v>
      </c>
      <c r="F57" s="17">
        <f>D57*S$68/S57</f>
        <v>795.01114283408492</v>
      </c>
      <c r="S57" s="41">
        <v>229.5939166666667</v>
      </c>
    </row>
    <row r="58" spans="1:19" s="13" customFormat="1" ht="11.25" customHeight="1" x14ac:dyDescent="0.2">
      <c r="A58" s="40">
        <v>2013</v>
      </c>
      <c r="B58" s="39">
        <v>16952.832999999999</v>
      </c>
      <c r="C58" s="38">
        <v>35.520000000000003</v>
      </c>
      <c r="D58" s="37">
        <f>B58*C58/1000</f>
        <v>602.16462816000001</v>
      </c>
      <c r="E58" s="36">
        <f>C58*S$68/S58</f>
        <v>46.459218825791886</v>
      </c>
      <c r="F58" s="35">
        <f>D58*S$68/S58</f>
        <v>787.61537806410593</v>
      </c>
      <c r="S58" s="41">
        <v>232.95699999999999</v>
      </c>
    </row>
    <row r="59" spans="1:19" s="13" customFormat="1" ht="11.25" customHeight="1" x14ac:dyDescent="0.2">
      <c r="A59" s="22">
        <v>2014</v>
      </c>
      <c r="B59" s="34">
        <v>17933.338</v>
      </c>
      <c r="C59" s="33">
        <v>35.590000000000003</v>
      </c>
      <c r="D59" s="19">
        <f>B59*C59/1000</f>
        <v>638.24749942000005</v>
      </c>
      <c r="E59" s="32">
        <f>C59*S$68/S59</f>
        <v>45.807690215401685</v>
      </c>
      <c r="F59" s="17">
        <f>D59*S$68/S59</f>
        <v>821.48479163209129</v>
      </c>
      <c r="S59" s="31">
        <v>236.73599999999999</v>
      </c>
    </row>
    <row r="60" spans="1:19" s="13" customFormat="1" ht="11.25" customHeight="1" x14ac:dyDescent="0.2">
      <c r="A60" s="40">
        <v>2015</v>
      </c>
      <c r="B60" s="39">
        <v>14513.281999999999</v>
      </c>
      <c r="C60" s="38">
        <v>34.53</v>
      </c>
      <c r="D60" s="37">
        <f>B60*C60/1000</f>
        <v>501.14362746</v>
      </c>
      <c r="E60" s="36">
        <f>C60*S$68/S60</f>
        <v>44.390679455482093</v>
      </c>
      <c r="F60" s="35">
        <f>D60*S$68/S60</f>
        <v>644.25444910901808</v>
      </c>
      <c r="S60" s="31">
        <v>237.017</v>
      </c>
    </row>
    <row r="61" spans="1:19" s="13" customFormat="1" ht="11.25" customHeight="1" x14ac:dyDescent="0.2">
      <c r="A61" s="22">
        <v>2016</v>
      </c>
      <c r="B61" s="34">
        <v>13978.27</v>
      </c>
      <c r="C61" s="33">
        <v>36.4</v>
      </c>
      <c r="D61" s="19">
        <f>B61*C61/1000</f>
        <v>508.80902800000001</v>
      </c>
      <c r="E61" s="32">
        <f>C61*S$68/S61</f>
        <v>46.211629358804757</v>
      </c>
      <c r="F61" s="17">
        <f>D61*S$68/S61</f>
        <v>645.9586323172997</v>
      </c>
      <c r="S61" s="31">
        <v>240.00749999999999</v>
      </c>
    </row>
    <row r="62" spans="1:19" s="13" customFormat="1" ht="11.25" customHeight="1" x14ac:dyDescent="0.2">
      <c r="A62" s="40">
        <v>2017</v>
      </c>
      <c r="B62" s="39">
        <v>14417.284</v>
      </c>
      <c r="C62" s="38">
        <v>35.28</v>
      </c>
      <c r="D62" s="37">
        <f>B62*C62/1000</f>
        <v>508.64177952</v>
      </c>
      <c r="E62" s="36">
        <f>C62*S$68/S62</f>
        <v>43.855547731723235</v>
      </c>
      <c r="F62" s="35">
        <f>D62*S$68/S62</f>
        <v>632.27788662380965</v>
      </c>
      <c r="S62" s="31">
        <v>245.12</v>
      </c>
    </row>
    <row r="63" spans="1:19" s="13" customFormat="1" ht="11.25" customHeight="1" x14ac:dyDescent="0.2">
      <c r="A63" s="22">
        <v>2018</v>
      </c>
      <c r="B63" s="34">
        <v>13753.395</v>
      </c>
      <c r="C63" s="33">
        <v>36.31</v>
      </c>
      <c r="D63" s="19">
        <f>B63*C63/1000</f>
        <v>499.38577245000005</v>
      </c>
      <c r="E63" s="32">
        <f>C63*S$68/S63</f>
        <v>44.05976134011928</v>
      </c>
      <c r="F63" s="17">
        <f>D63*S$68/S63</f>
        <v>605.97130131638983</v>
      </c>
      <c r="S63" s="31">
        <v>251.107</v>
      </c>
    </row>
    <row r="64" spans="1:19" s="13" customFormat="1" ht="11.25" customHeight="1" x14ac:dyDescent="0.2">
      <c r="A64" s="40">
        <v>2019</v>
      </c>
      <c r="B64" s="39">
        <v>14346.982</v>
      </c>
      <c r="C64" s="38">
        <v>37.950000000000003</v>
      </c>
      <c r="D64" s="37">
        <f>B64*C64/1000</f>
        <v>544.46796689999996</v>
      </c>
      <c r="E64" s="36">
        <f>C64*S$68/S64</f>
        <v>45.230142231305557</v>
      </c>
      <c r="F64" s="35">
        <f>D64*S$68/S64</f>
        <v>648.91603644998054</v>
      </c>
      <c r="S64" s="31">
        <v>255.6575</v>
      </c>
    </row>
    <row r="65" spans="1:249" s="13" customFormat="1" ht="11.25" customHeight="1" x14ac:dyDescent="0.2">
      <c r="A65" s="22">
        <v>2020</v>
      </c>
      <c r="B65" s="34">
        <v>13324.651</v>
      </c>
      <c r="C65" s="33">
        <v>37.22</v>
      </c>
      <c r="D65" s="19">
        <f>B65*C65/1000</f>
        <v>495.94351022000001</v>
      </c>
      <c r="E65" s="32">
        <f>C65*S$68/S65</f>
        <v>43.819593957237778</v>
      </c>
      <c r="F65" s="17">
        <f>D65*S$68/S65</f>
        <v>583.88079644190236</v>
      </c>
      <c r="S65" s="31">
        <v>258.81099999999998</v>
      </c>
    </row>
    <row r="66" spans="1:249" s="13" customFormat="1" ht="11.25" customHeight="1" x14ac:dyDescent="0.2">
      <c r="A66" s="40">
        <v>2021</v>
      </c>
      <c r="B66" s="39">
        <v>12541.802000000001</v>
      </c>
      <c r="C66" s="38">
        <v>38.409999999999997</v>
      </c>
      <c r="D66" s="37">
        <f>B66*C66/1000</f>
        <v>481.73061482000003</v>
      </c>
      <c r="E66" s="36">
        <f>C66*S$68/S66</f>
        <v>43.191492097672636</v>
      </c>
      <c r="F66" s="35">
        <f>D66*S$68/S66</f>
        <v>541.69914197357491</v>
      </c>
      <c r="S66" s="31">
        <v>270.96975000000003</v>
      </c>
    </row>
    <row r="67" spans="1:249" s="13" customFormat="1" ht="11.25" customHeight="1" x14ac:dyDescent="0.2">
      <c r="A67" s="22">
        <v>2022</v>
      </c>
      <c r="B67" s="34">
        <v>10719.197999999999</v>
      </c>
      <c r="C67" s="33">
        <v>47.85</v>
      </c>
      <c r="D67" s="19">
        <f>B67*C67/1000</f>
        <v>512.91362429999992</v>
      </c>
      <c r="E67" s="32">
        <f>C67*S$68/S67</f>
        <v>49.819667916621931</v>
      </c>
      <c r="F67" s="17">
        <f>D67*S$68/S67</f>
        <v>534.02688469251791</v>
      </c>
      <c r="S67" s="31">
        <v>292.65491666666668</v>
      </c>
    </row>
    <row r="68" spans="1:249" s="13" customFormat="1" ht="11.25" customHeight="1" thickBot="1" x14ac:dyDescent="0.25">
      <c r="A68" s="30" t="s">
        <v>5</v>
      </c>
      <c r="B68" s="29">
        <v>6965.98</v>
      </c>
      <c r="C68" s="28">
        <v>41.85</v>
      </c>
      <c r="D68" s="27">
        <f>B68*C68/1000</f>
        <v>291.52626299999997</v>
      </c>
      <c r="E68" s="26">
        <f>C68*S$68/S68</f>
        <v>41.85</v>
      </c>
      <c r="F68" s="25">
        <f>D68*S$68/S68</f>
        <v>291.52626299999997</v>
      </c>
      <c r="S68" s="24">
        <v>304.7015833333333</v>
      </c>
    </row>
    <row r="69" spans="1:249" s="13" customFormat="1" ht="7.5" customHeight="1" x14ac:dyDescent="0.2">
      <c r="A69" s="22"/>
      <c r="B69" s="21"/>
      <c r="C69" s="20"/>
      <c r="D69" s="19"/>
      <c r="E69" s="18"/>
      <c r="F69" s="17"/>
      <c r="S69" s="16"/>
    </row>
    <row r="70" spans="1:249" s="13" customFormat="1" ht="11.25" customHeight="1" x14ac:dyDescent="0.2">
      <c r="A70" s="23" t="s">
        <v>4</v>
      </c>
      <c r="B70" s="21"/>
      <c r="C70" s="20"/>
      <c r="D70" s="19"/>
      <c r="E70" s="18"/>
      <c r="F70" s="17"/>
      <c r="S70" s="16"/>
    </row>
    <row r="71" spans="1:249" s="13" customFormat="1" ht="7.5" customHeight="1" x14ac:dyDescent="0.2">
      <c r="A71" s="22"/>
      <c r="B71" s="21"/>
      <c r="C71" s="20"/>
      <c r="D71" s="19"/>
      <c r="E71" s="18"/>
      <c r="F71" s="17"/>
      <c r="S71" s="16"/>
    </row>
    <row r="72" spans="1:249" s="13" customFormat="1" ht="11.25" x14ac:dyDescent="0.2">
      <c r="A72" s="13" t="s">
        <v>3</v>
      </c>
      <c r="B72" s="15" t="s">
        <v>2</v>
      </c>
      <c r="N72" s="14"/>
    </row>
    <row r="73" spans="1:249" s="6" customFormat="1" ht="11.25" customHeight="1" x14ac:dyDescent="0.2">
      <c r="A73" s="10"/>
      <c r="B73" s="12" t="s">
        <v>1</v>
      </c>
      <c r="C73" s="8"/>
      <c r="D73" s="8"/>
      <c r="E73" s="1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249" s="3" customFormat="1" ht="11.25" customHeight="1" x14ac:dyDescent="0.2">
      <c r="A74" s="4"/>
      <c r="B74" s="9" t="s">
        <v>0</v>
      </c>
      <c r="C74" s="8"/>
      <c r="D74" s="8"/>
      <c r="E74" s="8"/>
      <c r="F74" s="8"/>
      <c r="G74" s="7"/>
      <c r="H74" s="4"/>
      <c r="I74" s="4"/>
      <c r="J74" s="4"/>
      <c r="K74" s="6"/>
      <c r="L74" s="4"/>
      <c r="M74" s="4"/>
      <c r="O74" s="4"/>
      <c r="P74" s="4"/>
      <c r="R74" s="5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</sheetData>
  <mergeCells count="2">
    <mergeCell ref="B74:F74"/>
    <mergeCell ref="B73:D73"/>
  </mergeCells>
  <hyperlinks>
    <hyperlink ref="B74:F74" r:id="rId1" display="4 - U.S. Department of Labor, Bureau of Labor Statistics, Series ID: CUUR0000SA0" xr:uid="{52D0DEB8-8493-4B63-AC64-8D6BD4A527C4}"/>
    <hyperlink ref="B73:D73" r:id="rId2" display="EIA, Annual Coal Report" xr:uid="{507FFB9E-4956-491E-A53C-52CC11565082}"/>
  </hyperlinks>
  <printOptions horizontalCentered="1"/>
  <pageMargins left="0.5" right="0.5" top="0.25" bottom="0.25" header="0.5" footer="0.5"/>
  <pageSetup scale="91" orientation="portrait" r:id="rId3"/>
  <headerFooter alignWithMargins="0"/>
  <colBreaks count="1" manualBreakCount="1">
    <brk id="6" max="63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2.22 &amp; F 2.10</vt:lpstr>
      <vt:lpstr>'T 2.22 &amp; F 2.10'!Print_Area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2024-04-17T22:17:31Z</dcterms:created>
  <dcterms:modified xsi:type="dcterms:W3CDTF">2024-04-17T22:17:52Z</dcterms:modified>
</cp:coreProperties>
</file>