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5195" windowHeight="8190"/>
  </bookViews>
  <sheets>
    <sheet name="TD Data" sheetId="1" r:id="rId1"/>
    <sheet name="TD Plot" sheetId="2" r:id="rId2"/>
    <sheet name="Chart1" sheetId="4" r:id="rId3"/>
    <sheet name="Sheet3" sheetId="3" r:id="rId4"/>
  </sheets>
  <definedNames>
    <definedName name="_xlnm.Print_Area" localSheetId="0">'TD Data'!$A$1:$H$63</definedName>
    <definedName name="_xlnm.Print_Titles" localSheetId="0">'TD Data'!$1:$9</definedName>
  </definedNames>
  <calcPr calcId="145621"/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D57" i="1"/>
  <c r="E57" i="1" s="1"/>
  <c r="F57" i="1" s="1"/>
  <c r="G57" i="1" s="1"/>
  <c r="H57" i="1" s="1"/>
  <c r="D56" i="1"/>
  <c r="E56" i="1" s="1"/>
  <c r="F56" i="1" s="1"/>
  <c r="G56" i="1" s="1"/>
  <c r="H56" i="1" s="1"/>
  <c r="D55" i="1"/>
  <c r="E55" i="1" s="1"/>
  <c r="F55" i="1" s="1"/>
  <c r="G55" i="1" s="1"/>
  <c r="H55" i="1" s="1"/>
  <c r="D54" i="1"/>
  <c r="E54" i="1" s="1"/>
  <c r="F54" i="1" s="1"/>
  <c r="G54" i="1" s="1"/>
  <c r="H54" i="1" s="1"/>
  <c r="D53" i="1"/>
  <c r="E53" i="1" s="1"/>
  <c r="F53" i="1" s="1"/>
  <c r="G53" i="1" s="1"/>
  <c r="H53" i="1" s="1"/>
  <c r="D52" i="1"/>
  <c r="E52" i="1" s="1"/>
  <c r="F52" i="1" s="1"/>
  <c r="G52" i="1" s="1"/>
  <c r="H52" i="1" s="1"/>
  <c r="D51" i="1"/>
  <c r="E51" i="1" s="1"/>
  <c r="F51" i="1" s="1"/>
  <c r="G51" i="1" s="1"/>
  <c r="H51" i="1" s="1"/>
  <c r="D50" i="1"/>
  <c r="E50" i="1" s="1"/>
  <c r="F50" i="1" s="1"/>
  <c r="G50" i="1" s="1"/>
  <c r="H50" i="1" s="1"/>
  <c r="D49" i="1"/>
  <c r="E49" i="1" s="1"/>
  <c r="F49" i="1" s="1"/>
  <c r="G49" i="1" s="1"/>
  <c r="H49" i="1" s="1"/>
  <c r="D48" i="1"/>
  <c r="E48" i="1" s="1"/>
  <c r="F48" i="1" s="1"/>
  <c r="G48" i="1" s="1"/>
  <c r="H48" i="1" s="1"/>
  <c r="D47" i="1"/>
  <c r="E47" i="1" s="1"/>
  <c r="F47" i="1" s="1"/>
  <c r="G47" i="1" s="1"/>
  <c r="H47" i="1" s="1"/>
  <c r="D46" i="1"/>
  <c r="E46" i="1" s="1"/>
  <c r="F46" i="1" s="1"/>
  <c r="G46" i="1" s="1"/>
  <c r="H46" i="1" s="1"/>
  <c r="D45" i="1"/>
  <c r="E45" i="1" s="1"/>
  <c r="F45" i="1" s="1"/>
  <c r="G45" i="1" s="1"/>
  <c r="H45" i="1" s="1"/>
  <c r="D44" i="1"/>
  <c r="E44" i="1" s="1"/>
  <c r="F44" i="1" s="1"/>
  <c r="G44" i="1" s="1"/>
  <c r="H44" i="1" s="1"/>
  <c r="D43" i="1"/>
  <c r="E43" i="1" s="1"/>
  <c r="F43" i="1" s="1"/>
  <c r="G43" i="1" s="1"/>
  <c r="H43" i="1" s="1"/>
  <c r="D42" i="1"/>
  <c r="E42" i="1" s="1"/>
  <c r="F42" i="1" s="1"/>
  <c r="G42" i="1" s="1"/>
  <c r="H42" i="1" s="1"/>
  <c r="D41" i="1"/>
  <c r="E41" i="1" s="1"/>
  <c r="F41" i="1" s="1"/>
  <c r="G41" i="1" s="1"/>
  <c r="H41" i="1" s="1"/>
  <c r="D40" i="1"/>
  <c r="E40" i="1" s="1"/>
  <c r="F40" i="1" s="1"/>
  <c r="G40" i="1" s="1"/>
  <c r="H40" i="1" s="1"/>
  <c r="D39" i="1"/>
  <c r="E39" i="1" s="1"/>
  <c r="F39" i="1" s="1"/>
  <c r="G39" i="1" s="1"/>
  <c r="H39" i="1" s="1"/>
  <c r="D38" i="1"/>
  <c r="E38" i="1" s="1"/>
  <c r="F38" i="1" s="1"/>
  <c r="G38" i="1" s="1"/>
  <c r="H38" i="1" s="1"/>
  <c r="D37" i="1"/>
  <c r="E37" i="1" s="1"/>
  <c r="F37" i="1" s="1"/>
  <c r="G37" i="1" s="1"/>
  <c r="H37" i="1" s="1"/>
  <c r="D36" i="1"/>
  <c r="E36" i="1" s="1"/>
  <c r="F36" i="1" s="1"/>
  <c r="G36" i="1" s="1"/>
  <c r="H36" i="1" s="1"/>
  <c r="D35" i="1"/>
  <c r="E35" i="1" s="1"/>
  <c r="F35" i="1" s="1"/>
  <c r="G35" i="1" s="1"/>
  <c r="H35" i="1" s="1"/>
  <c r="D34" i="1"/>
  <c r="E34" i="1" s="1"/>
  <c r="F34" i="1" s="1"/>
  <c r="G34" i="1" s="1"/>
  <c r="H34" i="1" s="1"/>
  <c r="D33" i="1"/>
  <c r="E33" i="1" s="1"/>
  <c r="F33" i="1" s="1"/>
  <c r="G33" i="1" s="1"/>
  <c r="H33" i="1" s="1"/>
  <c r="D32" i="1"/>
  <c r="E32" i="1" s="1"/>
  <c r="F32" i="1" s="1"/>
  <c r="G32" i="1" s="1"/>
  <c r="H32" i="1" s="1"/>
  <c r="D31" i="1"/>
  <c r="E31" i="1" s="1"/>
  <c r="F31" i="1" s="1"/>
  <c r="G31" i="1" s="1"/>
  <c r="H31" i="1" s="1"/>
  <c r="D30" i="1"/>
  <c r="E30" i="1" s="1"/>
  <c r="F30" i="1" s="1"/>
  <c r="G30" i="1" s="1"/>
  <c r="H30" i="1" s="1"/>
  <c r="D29" i="1"/>
  <c r="E29" i="1" s="1"/>
  <c r="F29" i="1" s="1"/>
  <c r="G29" i="1" s="1"/>
  <c r="H29" i="1" s="1"/>
  <c r="D28" i="1"/>
  <c r="E28" i="1" s="1"/>
  <c r="F28" i="1" s="1"/>
  <c r="G28" i="1" s="1"/>
  <c r="H28" i="1" s="1"/>
  <c r="D27" i="1"/>
  <c r="E27" i="1" s="1"/>
  <c r="F27" i="1" s="1"/>
  <c r="G27" i="1" s="1"/>
  <c r="H27" i="1" s="1"/>
  <c r="D26" i="1"/>
  <c r="E26" i="1" s="1"/>
  <c r="F26" i="1" s="1"/>
  <c r="G26" i="1" s="1"/>
  <c r="H26" i="1" s="1"/>
  <c r="D25" i="1"/>
  <c r="E25" i="1" s="1"/>
  <c r="F25" i="1" s="1"/>
  <c r="G25" i="1" s="1"/>
  <c r="H25" i="1" s="1"/>
  <c r="D24" i="1"/>
  <c r="E24" i="1" s="1"/>
  <c r="F24" i="1" s="1"/>
  <c r="G24" i="1" s="1"/>
  <c r="H24" i="1" s="1"/>
  <c r="D23" i="1"/>
  <c r="E23" i="1" s="1"/>
  <c r="F23" i="1" s="1"/>
  <c r="G23" i="1" s="1"/>
  <c r="H23" i="1" s="1"/>
  <c r="D22" i="1"/>
  <c r="E22" i="1" s="1"/>
  <c r="F22" i="1" s="1"/>
  <c r="G22" i="1" s="1"/>
  <c r="H22" i="1" s="1"/>
  <c r="D21" i="1"/>
  <c r="E21" i="1" s="1"/>
  <c r="F21" i="1" s="1"/>
  <c r="G21" i="1" s="1"/>
  <c r="H21" i="1" s="1"/>
  <c r="D20" i="1"/>
  <c r="E20" i="1" s="1"/>
  <c r="F20" i="1" s="1"/>
  <c r="G20" i="1" s="1"/>
  <c r="H20" i="1" s="1"/>
  <c r="D19" i="1"/>
  <c r="E19" i="1" s="1"/>
  <c r="F19" i="1" s="1"/>
  <c r="G19" i="1" s="1"/>
  <c r="H19" i="1" s="1"/>
  <c r="D18" i="1"/>
  <c r="E18" i="1" s="1"/>
  <c r="F18" i="1" s="1"/>
  <c r="G18" i="1" s="1"/>
  <c r="H18" i="1" s="1"/>
  <c r="D17" i="1"/>
  <c r="E17" i="1" s="1"/>
  <c r="F17" i="1" s="1"/>
  <c r="G17" i="1" s="1"/>
  <c r="H17" i="1" s="1"/>
  <c r="D16" i="1"/>
  <c r="E16" i="1" s="1"/>
  <c r="F16" i="1" s="1"/>
  <c r="G16" i="1" s="1"/>
  <c r="H16" i="1" s="1"/>
  <c r="D15" i="1"/>
  <c r="E15" i="1" s="1"/>
  <c r="F15" i="1" s="1"/>
  <c r="G15" i="1" s="1"/>
  <c r="H15" i="1" s="1"/>
  <c r="D14" i="1"/>
  <c r="E14" i="1" s="1"/>
  <c r="F14" i="1" s="1"/>
  <c r="G14" i="1" s="1"/>
  <c r="H14" i="1" s="1"/>
  <c r="D13" i="1"/>
  <c r="E13" i="1" s="1"/>
  <c r="F13" i="1" s="1"/>
  <c r="G13" i="1" s="1"/>
  <c r="H13" i="1" s="1"/>
  <c r="D12" i="1"/>
  <c r="E12" i="1" s="1"/>
  <c r="F12" i="1" s="1"/>
  <c r="G12" i="1" s="1"/>
  <c r="H12" i="1" s="1"/>
  <c r="D11" i="1"/>
  <c r="E11" i="1" s="1"/>
  <c r="F11" i="1" s="1"/>
  <c r="G11" i="1" s="1"/>
  <c r="H11" i="1" s="1"/>
  <c r="A11" i="1"/>
  <c r="B11" i="1" s="1"/>
  <c r="D10" i="1"/>
  <c r="E10" i="1" s="1"/>
  <c r="F10" i="1" s="1"/>
  <c r="G10" i="1" s="1"/>
  <c r="H10" i="1" s="1"/>
  <c r="B10" i="1"/>
  <c r="A12" i="1" l="1"/>
  <c r="A13" i="1" l="1"/>
  <c r="B12" i="1"/>
  <c r="A14" i="1" l="1"/>
  <c r="B13" i="1"/>
  <c r="A15" i="1" l="1"/>
  <c r="B14" i="1"/>
  <c r="A16" i="1" l="1"/>
  <c r="B15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1" i="1"/>
  <c r="A23" i="1" l="1"/>
  <c r="B22" i="1"/>
  <c r="A24" i="1" l="1"/>
  <c r="B23" i="1"/>
  <c r="A25" i="1" l="1"/>
  <c r="B24" i="1"/>
  <c r="A26" i="1" l="1"/>
  <c r="B25" i="1"/>
  <c r="A27" i="1" l="1"/>
  <c r="B26" i="1"/>
  <c r="A28" i="1" l="1"/>
  <c r="B27" i="1"/>
  <c r="A29" i="1" l="1"/>
  <c r="B28" i="1"/>
  <c r="A30" i="1" l="1"/>
  <c r="B29" i="1"/>
  <c r="A31" i="1" l="1"/>
  <c r="B30" i="1"/>
  <c r="A32" i="1" l="1"/>
  <c r="B31" i="1"/>
  <c r="A33" i="1" l="1"/>
  <c r="B32" i="1"/>
  <c r="A34" i="1" l="1"/>
  <c r="B33" i="1"/>
  <c r="A35" i="1" l="1"/>
  <c r="B34" i="1"/>
  <c r="A36" i="1" l="1"/>
  <c r="B35" i="1"/>
  <c r="A37" i="1" l="1"/>
  <c r="B36" i="1"/>
  <c r="A38" i="1" l="1"/>
  <c r="B37" i="1"/>
  <c r="A39" i="1" l="1"/>
  <c r="B38" i="1"/>
  <c r="A40" i="1" l="1"/>
  <c r="B39" i="1"/>
  <c r="A41" i="1" l="1"/>
  <c r="B40" i="1"/>
  <c r="A42" i="1" l="1"/>
  <c r="B41" i="1"/>
  <c r="A43" i="1" l="1"/>
  <c r="B42" i="1"/>
  <c r="A44" i="1" l="1"/>
  <c r="B43" i="1"/>
  <c r="A45" i="1" l="1"/>
  <c r="B44" i="1"/>
  <c r="A46" i="1" l="1"/>
  <c r="B45" i="1"/>
  <c r="A47" i="1" l="1"/>
  <c r="B46" i="1"/>
  <c r="A48" i="1" l="1"/>
  <c r="B47" i="1"/>
  <c r="A49" i="1" l="1"/>
  <c r="B48" i="1"/>
  <c r="A50" i="1" l="1"/>
  <c r="B49" i="1"/>
  <c r="A51" i="1" l="1"/>
  <c r="B50" i="1"/>
  <c r="A52" i="1" l="1"/>
  <c r="B51" i="1"/>
  <c r="A53" i="1" l="1"/>
  <c r="B52" i="1"/>
  <c r="A54" i="1" l="1"/>
  <c r="B53" i="1"/>
  <c r="A55" i="1" l="1"/>
  <c r="B54" i="1"/>
  <c r="A56" i="1" l="1"/>
  <c r="B55" i="1"/>
  <c r="A57" i="1" l="1"/>
  <c r="B56" i="1"/>
  <c r="B57" i="1" l="1"/>
</calcChain>
</file>

<file path=xl/sharedStrings.xml><?xml version="1.0" encoding="utf-8"?>
<sst xmlns="http://schemas.openxmlformats.org/spreadsheetml/2006/main" count="24" uniqueCount="21">
  <si>
    <t>Project:</t>
  </si>
  <si>
    <t>Intrepid Potash</t>
  </si>
  <si>
    <t>Date Logged:</t>
  </si>
  <si>
    <t>Well:</t>
  </si>
  <si>
    <t>Owner:</t>
  </si>
  <si>
    <t>Location:</t>
  </si>
  <si>
    <t>UTM.E:</t>
  </si>
  <si>
    <t>UTM.N:</t>
  </si>
  <si>
    <t>NAD83</t>
  </si>
  <si>
    <t>Water Level:</t>
  </si>
  <si>
    <t>m</t>
  </si>
  <si>
    <t>DEPTH (M)</t>
  </si>
  <si>
    <t>DEPTH (FT)</t>
  </si>
  <si>
    <t>KOHM</t>
  </si>
  <si>
    <t>R</t>
  </si>
  <si>
    <t>LN ®</t>
  </si>
  <si>
    <t>T(K)</t>
  </si>
  <si>
    <t>T(°C)</t>
  </si>
  <si>
    <t>T(°F)</t>
  </si>
  <si>
    <t>DBW-8</t>
  </si>
  <si>
    <t>(C-02-19)03bcd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</si>
</sst>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00000E+00"/>
    <numFmt numFmtId="166" formatCode="0.000000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0" xfId="0" applyNumberFormat="1"/>
    <xf numFmtId="14" fontId="0" fillId="0" borderId="0" xfId="0" applyNumberFormat="1"/>
    <xf numFmtId="1" fontId="0" fillId="0" borderId="0" xfId="0" applyNumberFormat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1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 applyAlignment="1">
      <alignment horizontal="center"/>
    </xf>
    <xf numFmtId="0" fontId="2" fillId="0" borderId="0" xfId="0" applyFont="1"/>
    <xf numFmtId="166" fontId="2" fillId="0" borderId="0" xfId="0" applyNumberFormat="1" applyFont="1"/>
    <xf numFmtId="2" fontId="2" fillId="0" borderId="0" xfId="0" applyNumberFormat="1" applyFont="1"/>
    <xf numFmtId="167" fontId="0" fillId="0" borderId="0" xfId="0" applyNumberFormat="1"/>
    <xf numFmtId="2" fontId="0" fillId="0" borderId="0" xfId="0" applyNumberFormat="1"/>
    <xf numFmtId="166" fontId="0" fillId="0" borderId="0" xfId="0" applyNumberFormat="1"/>
    <xf numFmtId="1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DBW-8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'TD Plot'!$B$1</c:f>
              <c:strCache>
                <c:ptCount val="1"/>
                <c:pt idx="0">
                  <c:v>T(°C)</c:v>
                </c:pt>
              </c:strCache>
            </c:strRef>
          </c:tx>
          <c:xVal>
            <c:numRef>
              <c:f>'TD Plot'!$A$2:$A$55</c:f>
              <c:numCache>
                <c:formatCode>General</c:formatCode>
                <c:ptCount val="54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  <c:pt idx="20">
                  <c:v>105</c:v>
                </c:pt>
                <c:pt idx="21">
                  <c:v>110</c:v>
                </c:pt>
                <c:pt idx="22">
                  <c:v>115</c:v>
                </c:pt>
                <c:pt idx="23">
                  <c:v>120</c:v>
                </c:pt>
                <c:pt idx="24">
                  <c:v>125</c:v>
                </c:pt>
                <c:pt idx="25">
                  <c:v>130</c:v>
                </c:pt>
                <c:pt idx="26">
                  <c:v>135</c:v>
                </c:pt>
                <c:pt idx="27">
                  <c:v>140</c:v>
                </c:pt>
                <c:pt idx="28">
                  <c:v>145</c:v>
                </c:pt>
                <c:pt idx="29">
                  <c:v>150</c:v>
                </c:pt>
                <c:pt idx="30">
                  <c:v>155</c:v>
                </c:pt>
                <c:pt idx="31">
                  <c:v>160</c:v>
                </c:pt>
                <c:pt idx="32">
                  <c:v>165</c:v>
                </c:pt>
                <c:pt idx="33">
                  <c:v>170</c:v>
                </c:pt>
                <c:pt idx="34">
                  <c:v>175</c:v>
                </c:pt>
                <c:pt idx="35">
                  <c:v>180</c:v>
                </c:pt>
                <c:pt idx="36">
                  <c:v>185</c:v>
                </c:pt>
                <c:pt idx="37">
                  <c:v>190</c:v>
                </c:pt>
                <c:pt idx="38">
                  <c:v>195</c:v>
                </c:pt>
                <c:pt idx="39">
                  <c:v>200</c:v>
                </c:pt>
                <c:pt idx="40">
                  <c:v>205</c:v>
                </c:pt>
                <c:pt idx="41">
                  <c:v>210</c:v>
                </c:pt>
                <c:pt idx="42">
                  <c:v>215</c:v>
                </c:pt>
                <c:pt idx="43">
                  <c:v>220</c:v>
                </c:pt>
                <c:pt idx="44">
                  <c:v>225</c:v>
                </c:pt>
                <c:pt idx="45">
                  <c:v>230</c:v>
                </c:pt>
                <c:pt idx="46">
                  <c:v>235</c:v>
                </c:pt>
                <c:pt idx="47">
                  <c:v>240</c:v>
                </c:pt>
              </c:numCache>
            </c:numRef>
          </c:xVal>
          <c:yVal>
            <c:numRef>
              <c:f>'TD Plot'!$B$2:$B$55</c:f>
              <c:numCache>
                <c:formatCode>0.00</c:formatCode>
                <c:ptCount val="54"/>
                <c:pt idx="0">
                  <c:v>18.701060362519229</c:v>
                </c:pt>
                <c:pt idx="1">
                  <c:v>17.819876497939731</c:v>
                </c:pt>
                <c:pt idx="2">
                  <c:v>14.948875676716682</c:v>
                </c:pt>
                <c:pt idx="3">
                  <c:v>14.862051187505131</c:v>
                </c:pt>
                <c:pt idx="4">
                  <c:v>14.893381683837447</c:v>
                </c:pt>
                <c:pt idx="5">
                  <c:v>14.927151013553441</c:v>
                </c:pt>
                <c:pt idx="6">
                  <c:v>14.953705062681308</c:v>
                </c:pt>
                <c:pt idx="7">
                  <c:v>15.006868794189813</c:v>
                </c:pt>
                <c:pt idx="8">
                  <c:v>15.067372530158991</c:v>
                </c:pt>
                <c:pt idx="9">
                  <c:v>15.147385549149078</c:v>
                </c:pt>
                <c:pt idx="10">
                  <c:v>15.227568155690903</c:v>
                </c:pt>
                <c:pt idx="11">
                  <c:v>15.324988247871943</c:v>
                </c:pt>
                <c:pt idx="12">
                  <c:v>15.498533393124319</c:v>
                </c:pt>
                <c:pt idx="13">
                  <c:v>15.702436845789748</c:v>
                </c:pt>
                <c:pt idx="14">
                  <c:v>15.897558657264995</c:v>
                </c:pt>
                <c:pt idx="15">
                  <c:v>16.113639856558564</c:v>
                </c:pt>
                <c:pt idx="16">
                  <c:v>16.248401940376823</c:v>
                </c:pt>
                <c:pt idx="17">
                  <c:v>16.4590261648097</c:v>
                </c:pt>
                <c:pt idx="18">
                  <c:v>16.69871527572144</c:v>
                </c:pt>
                <c:pt idx="19">
                  <c:v>17.088130298270073</c:v>
                </c:pt>
                <c:pt idx="20">
                  <c:v>17.43788679880214</c:v>
                </c:pt>
                <c:pt idx="21">
                  <c:v>17.791147555116197</c:v>
                </c:pt>
                <c:pt idx="22">
                  <c:v>18.10057490083318</c:v>
                </c:pt>
                <c:pt idx="23">
                  <c:v>18.431403266516782</c:v>
                </c:pt>
                <c:pt idx="24">
                  <c:v>18.768137306971084</c:v>
                </c:pt>
                <c:pt idx="25">
                  <c:v>19.059441949921052</c:v>
                </c:pt>
                <c:pt idx="26">
                  <c:v>19.36694712335543</c:v>
                </c:pt>
                <c:pt idx="27">
                  <c:v>19.630424515377456</c:v>
                </c:pt>
                <c:pt idx="28">
                  <c:v>19.915451476402438</c:v>
                </c:pt>
                <c:pt idx="29">
                  <c:v>20.208563158329184</c:v>
                </c:pt>
                <c:pt idx="30">
                  <c:v>20.478858235061296</c:v>
                </c:pt>
                <c:pt idx="31">
                  <c:v>20.714367426221486</c:v>
                </c:pt>
                <c:pt idx="32">
                  <c:v>20.980296123032986</c:v>
                </c:pt>
                <c:pt idx="33">
                  <c:v>21.274500532906643</c:v>
                </c:pt>
                <c:pt idx="34">
                  <c:v>21.545116491967178</c:v>
                </c:pt>
                <c:pt idx="35">
                  <c:v>21.832787464600301</c:v>
                </c:pt>
                <c:pt idx="36">
                  <c:v>22.069569866424729</c:v>
                </c:pt>
                <c:pt idx="37">
                  <c:v>22.314129249181008</c:v>
                </c:pt>
                <c:pt idx="38">
                  <c:v>22.551555649102795</c:v>
                </c:pt>
                <c:pt idx="39">
                  <c:v>22.812086165918174</c:v>
                </c:pt>
                <c:pt idx="40">
                  <c:v>23.050282517242692</c:v>
                </c:pt>
                <c:pt idx="41">
                  <c:v>23.271793654057547</c:v>
                </c:pt>
                <c:pt idx="42">
                  <c:v>23.479360571998598</c:v>
                </c:pt>
                <c:pt idx="43">
                  <c:v>23.688339003569354</c:v>
                </c:pt>
                <c:pt idx="44">
                  <c:v>23.857813479022695</c:v>
                </c:pt>
                <c:pt idx="45">
                  <c:v>23.99976443700433</c:v>
                </c:pt>
                <c:pt idx="46">
                  <c:v>24.126500995513823</c:v>
                </c:pt>
                <c:pt idx="47">
                  <c:v>24.164625233708477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600768"/>
        <c:axId val="153602688"/>
      </c:scatterChart>
      <c:valAx>
        <c:axId val="1536007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Depth, Meters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3602688"/>
        <c:crosses val="autoZero"/>
        <c:crossBetween val="midCat"/>
      </c:valAx>
      <c:valAx>
        <c:axId val="1536026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Temperature,</a:t>
                </a:r>
                <a:r>
                  <a:rPr lang="en-US" baseline="0"/>
                  <a:t> °C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53600768"/>
        <c:crosses val="autoZero"/>
        <c:crossBetween val="midCat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workbookViewId="0"/>
  </sheetViews>
  <sheetFormatPr defaultRowHeight="15" x14ac:dyDescent="0.25"/>
  <cols>
    <col min="1" max="1" width="12.42578125" bestFit="1" customWidth="1"/>
    <col min="2" max="2" width="11.140625" bestFit="1" customWidth="1"/>
  </cols>
  <sheetData>
    <row r="1" spans="1:8" x14ac:dyDescent="0.25">
      <c r="A1" s="1" t="s">
        <v>0</v>
      </c>
      <c r="B1" t="s">
        <v>1</v>
      </c>
    </row>
    <row r="2" spans="1:8" x14ac:dyDescent="0.25">
      <c r="A2" s="1" t="s">
        <v>2</v>
      </c>
      <c r="B2" s="2">
        <v>40717</v>
      </c>
    </row>
    <row r="3" spans="1:8" x14ac:dyDescent="0.25">
      <c r="A3" s="1" t="s">
        <v>3</v>
      </c>
      <c r="B3" t="s">
        <v>19</v>
      </c>
    </row>
    <row r="4" spans="1:8" x14ac:dyDescent="0.25">
      <c r="A4" s="1" t="s">
        <v>4</v>
      </c>
      <c r="B4" t="s">
        <v>1</v>
      </c>
    </row>
    <row r="5" spans="1:8" x14ac:dyDescent="0.25">
      <c r="A5" s="1" t="s">
        <v>5</v>
      </c>
      <c r="B5" t="s">
        <v>20</v>
      </c>
    </row>
    <row r="6" spans="1:8" x14ac:dyDescent="0.25">
      <c r="A6" s="3" t="s">
        <v>6</v>
      </c>
      <c r="B6">
        <v>246858</v>
      </c>
      <c r="C6" s="4" t="s">
        <v>7</v>
      </c>
      <c r="D6">
        <v>4507930</v>
      </c>
      <c r="E6" t="s">
        <v>8</v>
      </c>
    </row>
    <row r="7" spans="1:8" x14ac:dyDescent="0.25">
      <c r="A7" s="1" t="s">
        <v>9</v>
      </c>
      <c r="B7">
        <v>14.3</v>
      </c>
      <c r="C7" s="5" t="s">
        <v>10</v>
      </c>
    </row>
    <row r="9" spans="1:8" x14ac:dyDescent="0.25">
      <c r="A9" s="6" t="s">
        <v>11</v>
      </c>
      <c r="B9" s="6" t="s">
        <v>12</v>
      </c>
      <c r="C9" s="7" t="s">
        <v>13</v>
      </c>
      <c r="D9" s="8" t="s">
        <v>14</v>
      </c>
      <c r="E9" s="9" t="s">
        <v>15</v>
      </c>
      <c r="F9" s="10" t="s">
        <v>16</v>
      </c>
      <c r="G9" s="11" t="s">
        <v>17</v>
      </c>
      <c r="H9" s="11" t="s">
        <v>18</v>
      </c>
    </row>
    <row r="10" spans="1:8" x14ac:dyDescent="0.25">
      <c r="A10">
        <v>5</v>
      </c>
      <c r="B10" s="12">
        <f t="shared" ref="B10:B63" si="0">(A10/0.3048)</f>
        <v>16.404199475065617</v>
      </c>
      <c r="C10" s="13">
        <v>103.77</v>
      </c>
      <c r="D10">
        <f t="shared" ref="D10" si="1">((400*C10)/(400-C10)-0.2)</f>
        <v>139.92085204064409</v>
      </c>
      <c r="E10">
        <f t="shared" ref="E10" si="2">LN(D10)</f>
        <v>4.941076920176112</v>
      </c>
      <c r="F10" s="14">
        <f t="shared" ref="F10" si="3">((0.002284191721)+(0.0002220373894)*E10+(0.000001605609142)*E10^2+(0.00000004899139441)*E10^3)</f>
        <v>3.4264052313459554E-3</v>
      </c>
      <c r="G10" s="11">
        <f t="shared" ref="G10" si="4">1/F10-273.15</f>
        <v>18.701060362519229</v>
      </c>
      <c r="H10" s="11">
        <f t="shared" ref="H10" si="5">(G10*9/5+32)</f>
        <v>65.661908652534606</v>
      </c>
    </row>
    <row r="11" spans="1:8" x14ac:dyDescent="0.25">
      <c r="A11">
        <f>(A10+5)</f>
        <v>10</v>
      </c>
      <c r="B11" s="12">
        <f t="shared" si="0"/>
        <v>32.808398950131235</v>
      </c>
      <c r="C11">
        <v>107.1</v>
      </c>
      <c r="D11">
        <f t="shared" ref="D11:D63" si="6">((400*C11)/(400-C11)-0.2)</f>
        <v>146.06152270399457</v>
      </c>
      <c r="E11">
        <f t="shared" ref="E11:E63" si="7">LN(D11)</f>
        <v>4.9840279213327099</v>
      </c>
      <c r="F11" s="14">
        <f t="shared" ref="F11:F63" si="8">((0.002284191721)+(0.0002220373894)*E11+(0.000001605609142)*E11^2+(0.00000004899139441)*E11^3)</f>
        <v>3.4367818828389294E-3</v>
      </c>
      <c r="G11" s="11">
        <f t="shared" ref="G11:G63" si="9">1/F11-273.15</f>
        <v>17.819876497939731</v>
      </c>
      <c r="H11" s="11">
        <f t="shared" ref="H11:H63" si="10">(G11*9/5+32)</f>
        <v>64.07577769629151</v>
      </c>
    </row>
    <row r="12" spans="1:8" x14ac:dyDescent="0.25">
      <c r="A12">
        <f t="shared" ref="A12:A63" si="11">(A11+5)</f>
        <v>15</v>
      </c>
      <c r="B12" s="12">
        <f t="shared" si="0"/>
        <v>49.212598425196845</v>
      </c>
      <c r="C12">
        <v>118.54</v>
      </c>
      <c r="D12">
        <f t="shared" si="6"/>
        <v>168.26443544375758</v>
      </c>
      <c r="E12">
        <f t="shared" si="7"/>
        <v>5.1255367624299186</v>
      </c>
      <c r="F12" s="14">
        <f t="shared" si="8"/>
        <v>3.4710305538371016E-3</v>
      </c>
      <c r="G12" s="11">
        <f t="shared" si="9"/>
        <v>14.948875676716682</v>
      </c>
      <c r="H12" s="11">
        <f t="shared" si="10"/>
        <v>58.907976218090027</v>
      </c>
    </row>
    <row r="13" spans="1:8" x14ac:dyDescent="0.25">
      <c r="A13">
        <f t="shared" si="11"/>
        <v>20</v>
      </c>
      <c r="B13" s="12">
        <f t="shared" si="0"/>
        <v>65.616797900262469</v>
      </c>
      <c r="C13">
        <v>118.9</v>
      </c>
      <c r="D13">
        <f t="shared" si="6"/>
        <v>168.99245819992885</v>
      </c>
      <c r="E13">
        <f t="shared" si="7"/>
        <v>5.1298540878913785</v>
      </c>
      <c r="F13" s="14">
        <f t="shared" si="8"/>
        <v>3.4720769352424349E-3</v>
      </c>
      <c r="G13" s="11">
        <f t="shared" si="9"/>
        <v>14.862051187505131</v>
      </c>
      <c r="H13" s="11">
        <f t="shared" si="10"/>
        <v>58.751692137509238</v>
      </c>
    </row>
    <row r="14" spans="1:8" x14ac:dyDescent="0.25">
      <c r="A14">
        <f t="shared" si="11"/>
        <v>25</v>
      </c>
      <c r="B14" s="12">
        <f t="shared" si="0"/>
        <v>82.020997375328079</v>
      </c>
      <c r="C14">
        <v>118.77</v>
      </c>
      <c r="D14">
        <f t="shared" si="6"/>
        <v>168.72934608683283</v>
      </c>
      <c r="E14">
        <f t="shared" si="7"/>
        <v>5.1282959287024275</v>
      </c>
      <c r="F14" s="14">
        <f t="shared" si="8"/>
        <v>3.4716992772207533E-3</v>
      </c>
      <c r="G14" s="11">
        <f t="shared" si="9"/>
        <v>14.893381683837447</v>
      </c>
      <c r="H14" s="11">
        <f t="shared" si="10"/>
        <v>58.808087030907402</v>
      </c>
    </row>
    <row r="15" spans="1:8" x14ac:dyDescent="0.25">
      <c r="A15">
        <f t="shared" si="11"/>
        <v>30</v>
      </c>
      <c r="B15" s="12">
        <f t="shared" si="0"/>
        <v>98.425196850393689</v>
      </c>
      <c r="C15">
        <v>118.63</v>
      </c>
      <c r="D15">
        <f t="shared" si="6"/>
        <v>168.44626648185664</v>
      </c>
      <c r="E15">
        <f t="shared" si="7"/>
        <v>5.1266168056523913</v>
      </c>
      <c r="F15" s="14">
        <f t="shared" si="8"/>
        <v>3.4712923134710954E-3</v>
      </c>
      <c r="G15" s="11">
        <f t="shared" si="9"/>
        <v>14.927151013553441</v>
      </c>
      <c r="H15" s="11">
        <f t="shared" si="10"/>
        <v>58.868871824396194</v>
      </c>
    </row>
    <row r="16" spans="1:8" x14ac:dyDescent="0.25">
      <c r="A16">
        <f t="shared" si="11"/>
        <v>35</v>
      </c>
      <c r="B16" s="12">
        <f t="shared" si="0"/>
        <v>114.82939632545931</v>
      </c>
      <c r="C16">
        <v>118.52</v>
      </c>
      <c r="D16">
        <f t="shared" si="6"/>
        <v>168.22404433707547</v>
      </c>
      <c r="E16">
        <f t="shared" si="7"/>
        <v>5.1252966881967534</v>
      </c>
      <c r="F16" s="14">
        <f t="shared" si="8"/>
        <v>3.470972370113862E-3</v>
      </c>
      <c r="G16" s="11">
        <f t="shared" si="9"/>
        <v>14.953705062681308</v>
      </c>
      <c r="H16" s="11">
        <f t="shared" si="10"/>
        <v>58.916669112826355</v>
      </c>
    </row>
    <row r="17" spans="1:8" x14ac:dyDescent="0.25">
      <c r="A17">
        <f t="shared" si="11"/>
        <v>40</v>
      </c>
      <c r="B17" s="12">
        <f t="shared" si="0"/>
        <v>131.23359580052494</v>
      </c>
      <c r="C17">
        <v>118.3</v>
      </c>
      <c r="D17">
        <f t="shared" si="6"/>
        <v>167.78012069577568</v>
      </c>
      <c r="E17">
        <f t="shared" si="7"/>
        <v>5.1226543167871572</v>
      </c>
      <c r="F17" s="14">
        <f t="shared" si="8"/>
        <v>3.4703319902959864E-3</v>
      </c>
      <c r="G17" s="11">
        <f t="shared" si="9"/>
        <v>15.006868794189813</v>
      </c>
      <c r="H17" s="11">
        <f t="shared" si="10"/>
        <v>59.012363829541663</v>
      </c>
    </row>
    <row r="18" spans="1:8" x14ac:dyDescent="0.25">
      <c r="A18">
        <f t="shared" si="11"/>
        <v>45</v>
      </c>
      <c r="B18" s="12">
        <f t="shared" si="0"/>
        <v>147.63779527559055</v>
      </c>
      <c r="C18">
        <v>118.05</v>
      </c>
      <c r="D18">
        <f t="shared" si="6"/>
        <v>167.27650292605074</v>
      </c>
      <c r="E18">
        <f t="shared" si="7"/>
        <v>5.1196481493904411</v>
      </c>
      <c r="F18" s="14">
        <f t="shared" si="8"/>
        <v>3.4696034844164721E-3</v>
      </c>
      <c r="G18" s="11">
        <f t="shared" si="9"/>
        <v>15.067372530158991</v>
      </c>
      <c r="H18" s="11">
        <f t="shared" si="10"/>
        <v>59.121270554286184</v>
      </c>
    </row>
    <row r="19" spans="1:8" x14ac:dyDescent="0.25">
      <c r="A19">
        <f t="shared" si="11"/>
        <v>50</v>
      </c>
      <c r="B19" s="12">
        <f t="shared" si="0"/>
        <v>164.04199475065616</v>
      </c>
      <c r="C19">
        <v>117.72</v>
      </c>
      <c r="D19">
        <f t="shared" si="6"/>
        <v>166.61309338245715</v>
      </c>
      <c r="E19">
        <f t="shared" si="7"/>
        <v>5.1156743183760094</v>
      </c>
      <c r="F19" s="14">
        <f t="shared" si="8"/>
        <v>3.468640543150259E-3</v>
      </c>
      <c r="G19" s="11">
        <f t="shared" si="9"/>
        <v>15.147385549149078</v>
      </c>
      <c r="H19" s="11">
        <f t="shared" si="10"/>
        <v>59.265293988468343</v>
      </c>
    </row>
    <row r="20" spans="1:8" x14ac:dyDescent="0.25">
      <c r="A20">
        <f t="shared" si="11"/>
        <v>55</v>
      </c>
      <c r="B20" s="12">
        <f t="shared" si="0"/>
        <v>180.44619422572177</v>
      </c>
      <c r="C20">
        <v>117.39</v>
      </c>
      <c r="D20">
        <f t="shared" si="6"/>
        <v>165.9512331481547</v>
      </c>
      <c r="E20">
        <f t="shared" si="7"/>
        <v>5.1116939689799219</v>
      </c>
      <c r="F20" s="14">
        <f t="shared" si="8"/>
        <v>3.4676760969844732E-3</v>
      </c>
      <c r="G20" s="11">
        <f t="shared" si="9"/>
        <v>15.227568155690903</v>
      </c>
      <c r="H20" s="11">
        <f t="shared" si="10"/>
        <v>59.409622680243629</v>
      </c>
    </row>
    <row r="21" spans="1:8" x14ac:dyDescent="0.25">
      <c r="A21">
        <f t="shared" si="11"/>
        <v>60</v>
      </c>
      <c r="B21" s="12">
        <f t="shared" si="0"/>
        <v>196.85039370078738</v>
      </c>
      <c r="C21">
        <v>116.99</v>
      </c>
      <c r="D21">
        <f t="shared" si="6"/>
        <v>165.15104766616022</v>
      </c>
      <c r="E21">
        <f t="shared" si="7"/>
        <v>5.1068604955415351</v>
      </c>
      <c r="F21" s="14">
        <f t="shared" si="8"/>
        <v>3.4665050376594545E-3</v>
      </c>
      <c r="G21" s="11">
        <f t="shared" si="9"/>
        <v>15.324988247871943</v>
      </c>
      <c r="H21" s="11">
        <f t="shared" si="10"/>
        <v>59.584978846169498</v>
      </c>
    </row>
    <row r="22" spans="1:8" x14ac:dyDescent="0.25">
      <c r="A22">
        <f t="shared" si="11"/>
        <v>65</v>
      </c>
      <c r="B22" s="12">
        <f t="shared" si="0"/>
        <v>213.25459317585302</v>
      </c>
      <c r="C22">
        <v>116.28</v>
      </c>
      <c r="D22">
        <f t="shared" si="6"/>
        <v>163.7362752009023</v>
      </c>
      <c r="E22">
        <f t="shared" si="7"/>
        <v>5.0982570554356315</v>
      </c>
      <c r="F22" s="14">
        <f t="shared" si="8"/>
        <v>3.4644208589761027E-3</v>
      </c>
      <c r="G22" s="11">
        <f t="shared" si="9"/>
        <v>15.498533393124319</v>
      </c>
      <c r="H22" s="11">
        <f t="shared" si="10"/>
        <v>59.897360107623776</v>
      </c>
    </row>
    <row r="23" spans="1:8" x14ac:dyDescent="0.25">
      <c r="A23">
        <f t="shared" si="11"/>
        <v>70</v>
      </c>
      <c r="B23" s="12">
        <f t="shared" si="0"/>
        <v>229.65879265091863</v>
      </c>
      <c r="C23">
        <v>115.45</v>
      </c>
      <c r="D23">
        <f t="shared" si="6"/>
        <v>162.09133719908627</v>
      </c>
      <c r="E23">
        <f t="shared" si="7"/>
        <v>5.0881599862222178</v>
      </c>
      <c r="F23" s="14">
        <f t="shared" si="8"/>
        <v>3.4619752940975605E-3</v>
      </c>
      <c r="G23" s="11">
        <f t="shared" si="9"/>
        <v>15.702436845789748</v>
      </c>
      <c r="H23" s="11">
        <f t="shared" si="10"/>
        <v>60.264386322421544</v>
      </c>
    </row>
    <row r="24" spans="1:8" x14ac:dyDescent="0.25">
      <c r="A24">
        <f t="shared" si="11"/>
        <v>75</v>
      </c>
      <c r="B24" s="12">
        <f t="shared" si="0"/>
        <v>246.06299212598424</v>
      </c>
      <c r="C24">
        <v>114.66</v>
      </c>
      <c r="D24">
        <f t="shared" si="6"/>
        <v>160.53456227658231</v>
      </c>
      <c r="E24">
        <f t="shared" si="7"/>
        <v>5.078509260674581</v>
      </c>
      <c r="F24" s="14">
        <f t="shared" si="8"/>
        <v>3.4596382845971003E-3</v>
      </c>
      <c r="G24" s="11">
        <f t="shared" si="9"/>
        <v>15.897558657264995</v>
      </c>
      <c r="H24" s="11">
        <f t="shared" si="10"/>
        <v>60.615605583076992</v>
      </c>
    </row>
    <row r="25" spans="1:8" x14ac:dyDescent="0.25">
      <c r="A25">
        <f t="shared" si="11"/>
        <v>80</v>
      </c>
      <c r="B25" s="12">
        <f t="shared" si="0"/>
        <v>262.46719160104988</v>
      </c>
      <c r="C25">
        <v>113.79</v>
      </c>
      <c r="D25">
        <f t="shared" si="6"/>
        <v>158.83008280633103</v>
      </c>
      <c r="E25">
        <f t="shared" si="7"/>
        <v>5.0678349691988833</v>
      </c>
      <c r="F25" s="14">
        <f t="shared" si="8"/>
        <v>3.4570539197248738E-3</v>
      </c>
      <c r="G25" s="11">
        <f t="shared" si="9"/>
        <v>16.113639856558564</v>
      </c>
      <c r="H25" s="11">
        <f t="shared" si="10"/>
        <v>61.004551741805415</v>
      </c>
    </row>
    <row r="26" spans="1:8" x14ac:dyDescent="0.25">
      <c r="A26">
        <f t="shared" si="11"/>
        <v>85</v>
      </c>
      <c r="B26" s="12">
        <f t="shared" si="0"/>
        <v>278.87139107611546</v>
      </c>
      <c r="C26">
        <v>113.25</v>
      </c>
      <c r="D26">
        <f t="shared" si="6"/>
        <v>157.77733217088056</v>
      </c>
      <c r="E26">
        <f t="shared" si="7"/>
        <v>5.0611847489860322</v>
      </c>
      <c r="F26" s="14">
        <f t="shared" si="8"/>
        <v>3.4554440981537436E-3</v>
      </c>
      <c r="G26" s="11">
        <f t="shared" si="9"/>
        <v>16.248401940376823</v>
      </c>
      <c r="H26" s="11">
        <f t="shared" si="10"/>
        <v>61.247123492678284</v>
      </c>
    </row>
    <row r="27" spans="1:8" x14ac:dyDescent="0.25">
      <c r="A27">
        <f t="shared" si="11"/>
        <v>90</v>
      </c>
      <c r="B27" s="12">
        <f t="shared" si="0"/>
        <v>295.2755905511811</v>
      </c>
      <c r="C27">
        <v>112.41</v>
      </c>
      <c r="D27">
        <f t="shared" si="6"/>
        <v>156.14757814944886</v>
      </c>
      <c r="E27">
        <f t="shared" si="7"/>
        <v>5.0508015738390295</v>
      </c>
      <c r="F27" s="14">
        <f t="shared" si="8"/>
        <v>3.4529310541271717E-3</v>
      </c>
      <c r="G27" s="11">
        <f t="shared" si="9"/>
        <v>16.4590261648097</v>
      </c>
      <c r="H27" s="11">
        <f t="shared" si="10"/>
        <v>61.626247096657458</v>
      </c>
    </row>
    <row r="28" spans="1:8" x14ac:dyDescent="0.25">
      <c r="A28">
        <f t="shared" si="11"/>
        <v>95</v>
      </c>
      <c r="B28" s="12">
        <f t="shared" si="0"/>
        <v>311.67979002624668</v>
      </c>
      <c r="C28">
        <v>111.46</v>
      </c>
      <c r="D28">
        <f t="shared" si="6"/>
        <v>154.31583835863313</v>
      </c>
      <c r="E28">
        <f t="shared" si="7"/>
        <v>5.0390014006251915</v>
      </c>
      <c r="F28" s="14">
        <f t="shared" si="8"/>
        <v>3.4500756680903009E-3</v>
      </c>
      <c r="G28" s="11">
        <f t="shared" si="9"/>
        <v>16.69871527572144</v>
      </c>
      <c r="H28" s="11">
        <f t="shared" si="10"/>
        <v>62.057687496298591</v>
      </c>
    </row>
    <row r="29" spans="1:8" x14ac:dyDescent="0.25">
      <c r="A29">
        <f t="shared" si="11"/>
        <v>100</v>
      </c>
      <c r="B29" s="12">
        <f t="shared" si="0"/>
        <v>328.08398950131232</v>
      </c>
      <c r="C29">
        <v>109.93</v>
      </c>
      <c r="D29">
        <f t="shared" si="6"/>
        <v>151.39099527700211</v>
      </c>
      <c r="E29">
        <f t="shared" si="7"/>
        <v>5.0198658628607289</v>
      </c>
      <c r="F29" s="14">
        <f t="shared" si="8"/>
        <v>3.4454466715738777E-3</v>
      </c>
      <c r="G29" s="11">
        <f t="shared" si="9"/>
        <v>17.088130298270073</v>
      </c>
      <c r="H29" s="11">
        <f t="shared" si="10"/>
        <v>62.758634536886134</v>
      </c>
    </row>
    <row r="30" spans="1:8" x14ac:dyDescent="0.25">
      <c r="A30">
        <f t="shared" si="11"/>
        <v>105</v>
      </c>
      <c r="B30" s="12">
        <f t="shared" si="0"/>
        <v>344.48818897637796</v>
      </c>
      <c r="C30">
        <v>108.57</v>
      </c>
      <c r="D30">
        <f t="shared" si="6"/>
        <v>148.81691658374226</v>
      </c>
      <c r="E30">
        <f t="shared" si="7"/>
        <v>5.0027168026558444</v>
      </c>
      <c r="F30" s="14">
        <f t="shared" si="8"/>
        <v>3.4412996736246692E-3</v>
      </c>
      <c r="G30" s="11">
        <f t="shared" si="9"/>
        <v>17.43788679880214</v>
      </c>
      <c r="H30" s="11">
        <f t="shared" si="10"/>
        <v>63.38819623784385</v>
      </c>
    </row>
    <row r="31" spans="1:8" x14ac:dyDescent="0.25">
      <c r="A31">
        <f t="shared" si="11"/>
        <v>110</v>
      </c>
      <c r="B31" s="12">
        <f t="shared" si="0"/>
        <v>360.89238845144354</v>
      </c>
      <c r="C31">
        <v>107.21</v>
      </c>
      <c r="D31">
        <f t="shared" si="6"/>
        <v>146.26675091362409</v>
      </c>
      <c r="E31">
        <f t="shared" si="7"/>
        <v>4.9854320157147329</v>
      </c>
      <c r="F31" s="14">
        <f t="shared" si="8"/>
        <v>3.4371212473840915E-3</v>
      </c>
      <c r="G31" s="11">
        <f t="shared" si="9"/>
        <v>17.791147555116197</v>
      </c>
      <c r="H31" s="11">
        <f t="shared" si="10"/>
        <v>64.024065599209152</v>
      </c>
    </row>
    <row r="32" spans="1:8" x14ac:dyDescent="0.25">
      <c r="A32">
        <f t="shared" si="11"/>
        <v>115</v>
      </c>
      <c r="B32" s="12">
        <f t="shared" si="0"/>
        <v>377.29658792650918</v>
      </c>
      <c r="C32">
        <v>106.03</v>
      </c>
      <c r="D32">
        <f t="shared" si="6"/>
        <v>144.07322515902982</v>
      </c>
      <c r="E32">
        <f t="shared" si="7"/>
        <v>4.9703216783784141</v>
      </c>
      <c r="F32" s="14">
        <f t="shared" si="8"/>
        <v>3.4334696174951286E-3</v>
      </c>
      <c r="G32" s="11">
        <f t="shared" si="9"/>
        <v>18.10057490083318</v>
      </c>
      <c r="H32" s="11">
        <f t="shared" si="10"/>
        <v>64.581034821499728</v>
      </c>
    </row>
    <row r="33" spans="1:8" x14ac:dyDescent="0.25">
      <c r="A33">
        <f t="shared" si="11"/>
        <v>120</v>
      </c>
      <c r="B33" s="12">
        <f t="shared" si="0"/>
        <v>393.70078740157476</v>
      </c>
      <c r="C33">
        <v>104.78</v>
      </c>
      <c r="D33">
        <f t="shared" si="6"/>
        <v>141.7687013074995</v>
      </c>
      <c r="E33">
        <f t="shared" si="7"/>
        <v>4.954196865528222</v>
      </c>
      <c r="F33" s="14">
        <f t="shared" si="8"/>
        <v>3.4295740016243802E-3</v>
      </c>
      <c r="G33" s="11">
        <f t="shared" si="9"/>
        <v>18.431403266516782</v>
      </c>
      <c r="H33" s="11">
        <f t="shared" si="10"/>
        <v>65.176525879730207</v>
      </c>
    </row>
    <row r="34" spans="1:8" x14ac:dyDescent="0.25">
      <c r="A34">
        <f t="shared" si="11"/>
        <v>125</v>
      </c>
      <c r="B34" s="12">
        <f t="shared" si="0"/>
        <v>410.1049868766404</v>
      </c>
      <c r="C34">
        <v>103.52</v>
      </c>
      <c r="D34">
        <f t="shared" si="6"/>
        <v>139.46540744738263</v>
      </c>
      <c r="E34">
        <f t="shared" si="7"/>
        <v>4.937816595222885</v>
      </c>
      <c r="F34" s="14">
        <f t="shared" si="8"/>
        <v>3.4256179120122107E-3</v>
      </c>
      <c r="G34" s="11">
        <f t="shared" si="9"/>
        <v>18.768137306971084</v>
      </c>
      <c r="H34" s="11">
        <f t="shared" si="10"/>
        <v>65.782647152547952</v>
      </c>
    </row>
    <row r="35" spans="1:8" x14ac:dyDescent="0.25">
      <c r="A35">
        <f t="shared" si="11"/>
        <v>130</v>
      </c>
      <c r="B35" s="12">
        <f t="shared" si="0"/>
        <v>426.50918635170603</v>
      </c>
      <c r="C35">
        <v>102.44</v>
      </c>
      <c r="D35">
        <f t="shared" si="6"/>
        <v>137.5066810055115</v>
      </c>
      <c r="E35">
        <f t="shared" si="7"/>
        <v>4.9236725050572048</v>
      </c>
      <c r="F35" s="14">
        <f t="shared" si="8"/>
        <v>3.4222029012032419E-3</v>
      </c>
      <c r="G35" s="11">
        <f t="shared" si="9"/>
        <v>19.059441949921052</v>
      </c>
      <c r="H35" s="11">
        <f t="shared" si="10"/>
        <v>66.306995509857899</v>
      </c>
    </row>
    <row r="36" spans="1:8" x14ac:dyDescent="0.25">
      <c r="A36">
        <f t="shared" si="11"/>
        <v>135</v>
      </c>
      <c r="B36" s="12">
        <f t="shared" si="0"/>
        <v>442.91338582677162</v>
      </c>
      <c r="C36">
        <v>101.31</v>
      </c>
      <c r="D36">
        <f t="shared" si="6"/>
        <v>135.47243630519938</v>
      </c>
      <c r="E36">
        <f t="shared" si="7"/>
        <v>4.9087681975248243</v>
      </c>
      <c r="F36" s="14">
        <f t="shared" si="8"/>
        <v>3.4186053486271908E-3</v>
      </c>
      <c r="G36" s="11">
        <f t="shared" si="9"/>
        <v>19.36694712335543</v>
      </c>
      <c r="H36" s="11">
        <f t="shared" si="10"/>
        <v>66.860504822039772</v>
      </c>
    </row>
    <row r="37" spans="1:8" x14ac:dyDescent="0.25">
      <c r="A37">
        <f t="shared" si="11"/>
        <v>140</v>
      </c>
      <c r="B37" s="12">
        <f t="shared" si="0"/>
        <v>459.31758530183725</v>
      </c>
      <c r="C37">
        <v>100.35</v>
      </c>
      <c r="D37">
        <f t="shared" si="6"/>
        <v>133.75628232938431</v>
      </c>
      <c r="E37">
        <f t="shared" si="7"/>
        <v>4.8960193553600133</v>
      </c>
      <c r="F37" s="14">
        <f t="shared" si="8"/>
        <v>3.415528895605785E-3</v>
      </c>
      <c r="G37" s="11">
        <f t="shared" si="9"/>
        <v>19.630424515377456</v>
      </c>
      <c r="H37" s="11">
        <f t="shared" si="10"/>
        <v>67.334764127679421</v>
      </c>
    </row>
    <row r="38" spans="1:8" x14ac:dyDescent="0.25">
      <c r="A38">
        <f t="shared" si="11"/>
        <v>145</v>
      </c>
      <c r="B38" s="12">
        <f t="shared" si="0"/>
        <v>475.72178477690284</v>
      </c>
      <c r="C38">
        <v>99.32</v>
      </c>
      <c r="D38">
        <f t="shared" si="6"/>
        <v>131.92717839563656</v>
      </c>
      <c r="E38">
        <f t="shared" si="7"/>
        <v>4.8822500915346838</v>
      </c>
      <c r="F38" s="14">
        <f t="shared" si="8"/>
        <v>3.4122070512310793E-3</v>
      </c>
      <c r="G38" s="11">
        <f t="shared" si="9"/>
        <v>19.915451476402438</v>
      </c>
      <c r="H38" s="11">
        <f t="shared" si="10"/>
        <v>67.847812657524386</v>
      </c>
    </row>
    <row r="39" spans="1:8" x14ac:dyDescent="0.25">
      <c r="A39">
        <f t="shared" si="11"/>
        <v>150</v>
      </c>
      <c r="B39" s="12">
        <f t="shared" si="0"/>
        <v>492.12598425196848</v>
      </c>
      <c r="C39">
        <v>98.27</v>
      </c>
      <c r="D39">
        <f t="shared" si="6"/>
        <v>130.07541179199947</v>
      </c>
      <c r="E39">
        <f t="shared" si="7"/>
        <v>4.8681143729756959</v>
      </c>
      <c r="F39" s="14">
        <f t="shared" si="8"/>
        <v>3.4087977157847204E-3</v>
      </c>
      <c r="G39" s="11">
        <f t="shared" si="9"/>
        <v>20.208563158329184</v>
      </c>
      <c r="H39" s="11">
        <f t="shared" si="10"/>
        <v>68.375413684992537</v>
      </c>
    </row>
    <row r="40" spans="1:8" x14ac:dyDescent="0.25">
      <c r="A40">
        <f t="shared" si="11"/>
        <v>155</v>
      </c>
      <c r="B40" s="12">
        <f t="shared" si="0"/>
        <v>508.53018372703411</v>
      </c>
      <c r="C40">
        <v>97.31</v>
      </c>
      <c r="D40">
        <f t="shared" si="6"/>
        <v>128.39361062473159</v>
      </c>
      <c r="E40">
        <f t="shared" si="7"/>
        <v>4.8551006285280875</v>
      </c>
      <c r="F40" s="14">
        <f t="shared" si="8"/>
        <v>3.4056598047303007E-3</v>
      </c>
      <c r="G40" s="11">
        <f t="shared" si="9"/>
        <v>20.478858235061296</v>
      </c>
      <c r="H40" s="11">
        <f t="shared" si="10"/>
        <v>68.861944823110335</v>
      </c>
    </row>
    <row r="41" spans="1:8" x14ac:dyDescent="0.25">
      <c r="A41">
        <f t="shared" si="11"/>
        <v>160</v>
      </c>
      <c r="B41" s="12">
        <f t="shared" si="0"/>
        <v>524.93438320209975</v>
      </c>
      <c r="C41">
        <v>96.48</v>
      </c>
      <c r="D41">
        <f t="shared" si="6"/>
        <v>126.94812862414339</v>
      </c>
      <c r="E41">
        <f t="shared" si="7"/>
        <v>4.8437785669955105</v>
      </c>
      <c r="F41" s="14">
        <f t="shared" si="8"/>
        <v>3.402930436100128E-3</v>
      </c>
      <c r="G41" s="11">
        <f t="shared" si="9"/>
        <v>20.714367426221486</v>
      </c>
      <c r="H41" s="11">
        <f t="shared" si="10"/>
        <v>69.285861367198677</v>
      </c>
    </row>
    <row r="42" spans="1:8" x14ac:dyDescent="0.25">
      <c r="A42">
        <f t="shared" si="11"/>
        <v>165</v>
      </c>
      <c r="B42" s="12">
        <f t="shared" si="0"/>
        <v>541.33858267716528</v>
      </c>
      <c r="C42">
        <v>95.55</v>
      </c>
      <c r="D42">
        <f t="shared" si="6"/>
        <v>125.33785514862868</v>
      </c>
      <c r="E42">
        <f t="shared" si="7"/>
        <v>4.831012932384505</v>
      </c>
      <c r="F42" s="14">
        <f t="shared" si="8"/>
        <v>3.3998537831060626E-3</v>
      </c>
      <c r="G42" s="11">
        <f t="shared" si="9"/>
        <v>20.980296123032986</v>
      </c>
      <c r="H42" s="11">
        <f t="shared" si="10"/>
        <v>69.764533021459371</v>
      </c>
    </row>
    <row r="43" spans="1:8" x14ac:dyDescent="0.25">
      <c r="A43">
        <f t="shared" si="11"/>
        <v>170</v>
      </c>
      <c r="B43" s="12">
        <f t="shared" si="0"/>
        <v>557.74278215223092</v>
      </c>
      <c r="C43">
        <v>94.53</v>
      </c>
      <c r="D43">
        <f t="shared" si="6"/>
        <v>123.58302288277079</v>
      </c>
      <c r="E43">
        <f t="shared" si="7"/>
        <v>4.8169131802720964</v>
      </c>
      <c r="F43" s="14">
        <f t="shared" si="8"/>
        <v>3.3964564708100237E-3</v>
      </c>
      <c r="G43" s="11">
        <f t="shared" si="9"/>
        <v>21.274500532906643</v>
      </c>
      <c r="H43" s="11">
        <f t="shared" si="10"/>
        <v>70.294100959231955</v>
      </c>
    </row>
    <row r="44" spans="1:8" x14ac:dyDescent="0.25">
      <c r="A44">
        <f t="shared" si="11"/>
        <v>175</v>
      </c>
      <c r="B44" s="12">
        <f t="shared" si="0"/>
        <v>574.14698162729655</v>
      </c>
      <c r="C44">
        <v>93.6</v>
      </c>
      <c r="D44">
        <f t="shared" si="6"/>
        <v>121.99321148825067</v>
      </c>
      <c r="E44">
        <f t="shared" si="7"/>
        <v>4.8039653996461684</v>
      </c>
      <c r="F44" s="14">
        <f t="shared" si="8"/>
        <v>3.3933375344116306E-3</v>
      </c>
      <c r="G44" s="11">
        <f t="shared" si="9"/>
        <v>21.545116491967178</v>
      </c>
      <c r="H44" s="11">
        <f t="shared" si="10"/>
        <v>70.781209685540915</v>
      </c>
    </row>
    <row r="45" spans="1:8" x14ac:dyDescent="0.25">
      <c r="A45">
        <f t="shared" si="11"/>
        <v>180</v>
      </c>
      <c r="B45" s="12">
        <f t="shared" si="0"/>
        <v>590.55118110236219</v>
      </c>
      <c r="C45">
        <v>92.62</v>
      </c>
      <c r="D45">
        <f t="shared" si="6"/>
        <v>120.32833626130522</v>
      </c>
      <c r="E45">
        <f t="shared" si="7"/>
        <v>4.7902241418881442</v>
      </c>
      <c r="F45" s="14">
        <f t="shared" si="8"/>
        <v>3.3900283084144565E-3</v>
      </c>
      <c r="G45" s="11">
        <f t="shared" si="9"/>
        <v>21.832787464600301</v>
      </c>
      <c r="H45" s="11">
        <f t="shared" si="10"/>
        <v>71.299017436280536</v>
      </c>
    </row>
    <row r="46" spans="1:8" x14ac:dyDescent="0.25">
      <c r="A46">
        <f t="shared" si="11"/>
        <v>185</v>
      </c>
      <c r="B46" s="12">
        <f t="shared" si="0"/>
        <v>606.95538057742783</v>
      </c>
      <c r="C46">
        <v>91.82</v>
      </c>
      <c r="D46">
        <f t="shared" si="6"/>
        <v>118.97710428970082</v>
      </c>
      <c r="E46">
        <f t="shared" si="7"/>
        <v>4.7789310736732125</v>
      </c>
      <c r="F46" s="14">
        <f t="shared" si="8"/>
        <v>3.3873093184590059E-3</v>
      </c>
      <c r="G46" s="11">
        <f t="shared" si="9"/>
        <v>22.069569866424729</v>
      </c>
      <c r="H46" s="11">
        <f t="shared" si="10"/>
        <v>71.725225759564509</v>
      </c>
    </row>
    <row r="47" spans="1:8" x14ac:dyDescent="0.25">
      <c r="A47">
        <f t="shared" si="11"/>
        <v>190</v>
      </c>
      <c r="B47" s="12">
        <f t="shared" si="0"/>
        <v>623.35958005249336</v>
      </c>
      <c r="C47">
        <v>91</v>
      </c>
      <c r="D47">
        <f t="shared" si="6"/>
        <v>117.59935275080906</v>
      </c>
      <c r="E47">
        <f t="shared" si="7"/>
        <v>4.7672835316297295</v>
      </c>
      <c r="F47" s="14">
        <f t="shared" si="8"/>
        <v>3.3845055998545444E-3</v>
      </c>
      <c r="G47" s="11">
        <f t="shared" si="9"/>
        <v>22.314129249181008</v>
      </c>
      <c r="H47" s="11">
        <f t="shared" si="10"/>
        <v>72.165432648525808</v>
      </c>
    </row>
    <row r="48" spans="1:8" x14ac:dyDescent="0.25">
      <c r="A48">
        <f t="shared" si="11"/>
        <v>195</v>
      </c>
      <c r="B48" s="12">
        <f t="shared" si="0"/>
        <v>639.763779527559</v>
      </c>
      <c r="C48">
        <v>90.21</v>
      </c>
      <c r="D48">
        <f t="shared" si="6"/>
        <v>116.27890506472126</v>
      </c>
      <c r="E48">
        <f t="shared" si="7"/>
        <v>4.7559916592782745</v>
      </c>
      <c r="F48" s="14">
        <f t="shared" si="8"/>
        <v>3.3817880930821346E-3</v>
      </c>
      <c r="G48" s="11">
        <f t="shared" si="9"/>
        <v>22.551555649102795</v>
      </c>
      <c r="H48" s="11">
        <f t="shared" si="10"/>
        <v>72.592800168385025</v>
      </c>
    </row>
    <row r="49" spans="1:8" x14ac:dyDescent="0.25">
      <c r="A49">
        <f t="shared" si="11"/>
        <v>200</v>
      </c>
      <c r="B49" s="12">
        <f t="shared" si="0"/>
        <v>656.16797900262463</v>
      </c>
      <c r="C49">
        <v>89.35</v>
      </c>
      <c r="D49">
        <f t="shared" si="6"/>
        <v>114.84909061644939</v>
      </c>
      <c r="E49">
        <f t="shared" si="7"/>
        <v>4.7436190110928704</v>
      </c>
      <c r="F49" s="14">
        <f t="shared" si="8"/>
        <v>3.3788111611005264E-3</v>
      </c>
      <c r="G49" s="11">
        <f t="shared" si="9"/>
        <v>22.812086165918174</v>
      </c>
      <c r="H49" s="11">
        <f t="shared" si="10"/>
        <v>73.061755098652711</v>
      </c>
    </row>
    <row r="50" spans="1:8" x14ac:dyDescent="0.25">
      <c r="A50">
        <f t="shared" si="11"/>
        <v>205</v>
      </c>
      <c r="B50" s="12">
        <f t="shared" si="0"/>
        <v>672.57217847769027</v>
      </c>
      <c r="C50">
        <v>88.57</v>
      </c>
      <c r="D50">
        <f t="shared" si="6"/>
        <v>113.55911119673762</v>
      </c>
      <c r="E50">
        <f t="shared" si="7"/>
        <v>4.7323235048458709</v>
      </c>
      <c r="F50" s="14">
        <f t="shared" si="8"/>
        <v>3.3760940114626226E-3</v>
      </c>
      <c r="G50" s="11">
        <f t="shared" si="9"/>
        <v>23.050282517242692</v>
      </c>
      <c r="H50" s="11">
        <f t="shared" si="10"/>
        <v>73.490508531036852</v>
      </c>
    </row>
    <row r="51" spans="1:8" x14ac:dyDescent="0.25">
      <c r="A51">
        <f t="shared" si="11"/>
        <v>210</v>
      </c>
      <c r="B51" s="12">
        <f t="shared" si="0"/>
        <v>688.97637795275591</v>
      </c>
      <c r="C51">
        <v>87.85</v>
      </c>
      <c r="D51">
        <f t="shared" si="6"/>
        <v>112.37408297292968</v>
      </c>
      <c r="E51">
        <f t="shared" si="7"/>
        <v>4.72183333233962</v>
      </c>
      <c r="F51" s="14">
        <f t="shared" si="8"/>
        <v>3.3735711118699375E-3</v>
      </c>
      <c r="G51" s="11">
        <f t="shared" si="9"/>
        <v>23.271793654057547</v>
      </c>
      <c r="H51" s="11">
        <f t="shared" si="10"/>
        <v>73.889228577303584</v>
      </c>
    </row>
    <row r="52" spans="1:8" x14ac:dyDescent="0.25">
      <c r="A52">
        <f t="shared" si="11"/>
        <v>215</v>
      </c>
      <c r="B52" s="12">
        <f t="shared" si="0"/>
        <v>705.38057742782144</v>
      </c>
      <c r="C52">
        <v>87.18</v>
      </c>
      <c r="D52">
        <f t="shared" si="6"/>
        <v>111.27624832171855</v>
      </c>
      <c r="E52">
        <f t="shared" si="7"/>
        <v>4.7120158331873956</v>
      </c>
      <c r="F52" s="14">
        <f t="shared" si="8"/>
        <v>3.3712104495376735E-3</v>
      </c>
      <c r="G52" s="11">
        <f t="shared" si="9"/>
        <v>23.479360571998598</v>
      </c>
      <c r="H52" s="11">
        <f t="shared" si="10"/>
        <v>74.262849029597476</v>
      </c>
    </row>
    <row r="53" spans="1:8" x14ac:dyDescent="0.25">
      <c r="A53">
        <f t="shared" si="11"/>
        <v>220</v>
      </c>
      <c r="B53" s="12">
        <f t="shared" si="0"/>
        <v>721.78477690288707</v>
      </c>
      <c r="C53">
        <v>86.51</v>
      </c>
      <c r="D53">
        <f t="shared" si="6"/>
        <v>110.18310631918082</v>
      </c>
      <c r="E53">
        <f t="shared" si="7"/>
        <v>4.7021435847782174</v>
      </c>
      <c r="F53" s="14">
        <f t="shared" si="8"/>
        <v>3.3688370692169095E-3</v>
      </c>
      <c r="G53" s="11">
        <f t="shared" si="9"/>
        <v>23.688339003569354</v>
      </c>
      <c r="H53" s="11">
        <f t="shared" si="10"/>
        <v>74.639010206424842</v>
      </c>
    </row>
    <row r="54" spans="1:8" x14ac:dyDescent="0.25">
      <c r="A54">
        <f t="shared" si="11"/>
        <v>225</v>
      </c>
      <c r="B54" s="12">
        <f t="shared" si="0"/>
        <v>738.18897637795271</v>
      </c>
      <c r="C54">
        <v>85.97</v>
      </c>
      <c r="D54">
        <f t="shared" si="6"/>
        <v>109.3054612616629</v>
      </c>
      <c r="E54">
        <f t="shared" si="7"/>
        <v>4.6941463597317084</v>
      </c>
      <c r="F54" s="14">
        <f t="shared" si="8"/>
        <v>3.3669147901748005E-3</v>
      </c>
      <c r="G54" s="11">
        <f t="shared" si="9"/>
        <v>23.857813479022695</v>
      </c>
      <c r="H54" s="11">
        <f t="shared" si="10"/>
        <v>74.944064262240857</v>
      </c>
    </row>
    <row r="55" spans="1:8" x14ac:dyDescent="0.25">
      <c r="A55">
        <f t="shared" si="11"/>
        <v>230</v>
      </c>
      <c r="B55" s="12">
        <f t="shared" si="0"/>
        <v>754.59317585301835</v>
      </c>
      <c r="C55">
        <v>85.52</v>
      </c>
      <c r="D55">
        <f t="shared" si="6"/>
        <v>108.57639277537521</v>
      </c>
      <c r="E55">
        <f t="shared" si="7"/>
        <v>4.6874540061108894</v>
      </c>
      <c r="F55" s="14">
        <f t="shared" si="8"/>
        <v>3.3653063864770446E-3</v>
      </c>
      <c r="G55" s="11">
        <f t="shared" si="9"/>
        <v>23.99976443700433</v>
      </c>
      <c r="H55" s="11">
        <f t="shared" si="10"/>
        <v>75.199575986607798</v>
      </c>
    </row>
    <row r="56" spans="1:8" x14ac:dyDescent="0.25">
      <c r="A56">
        <f t="shared" si="11"/>
        <v>235</v>
      </c>
      <c r="B56" s="12">
        <f t="shared" si="0"/>
        <v>770.99737532808399</v>
      </c>
      <c r="C56">
        <v>85.12</v>
      </c>
      <c r="D56">
        <f t="shared" si="6"/>
        <v>107.930081300813</v>
      </c>
      <c r="E56">
        <f t="shared" si="7"/>
        <v>4.6814836221105098</v>
      </c>
      <c r="F56" s="14">
        <f t="shared" si="8"/>
        <v>3.3638716704859593E-3</v>
      </c>
      <c r="G56" s="11">
        <f t="shared" si="9"/>
        <v>24.126500995513823</v>
      </c>
      <c r="H56" s="11">
        <f t="shared" si="10"/>
        <v>75.427701791924875</v>
      </c>
    </row>
    <row r="57" spans="1:8" x14ac:dyDescent="0.25">
      <c r="A57">
        <f t="shared" si="11"/>
        <v>240</v>
      </c>
      <c r="B57" s="12">
        <f t="shared" si="0"/>
        <v>787.40157480314951</v>
      </c>
      <c r="C57">
        <v>85</v>
      </c>
      <c r="D57">
        <f t="shared" si="6"/>
        <v>107.73650793650793</v>
      </c>
      <c r="E57">
        <f t="shared" si="7"/>
        <v>4.6796885047771175</v>
      </c>
      <c r="F57" s="14">
        <f t="shared" si="8"/>
        <v>3.3634403259306051E-3</v>
      </c>
      <c r="G57" s="11">
        <f t="shared" si="9"/>
        <v>24.164625233708477</v>
      </c>
      <c r="H57" s="11">
        <f t="shared" si="10"/>
        <v>75.496325420675262</v>
      </c>
    </row>
    <row r="58" spans="1:8" x14ac:dyDescent="0.25">
      <c r="B58" s="12"/>
      <c r="F58" s="14"/>
      <c r="G58" s="11"/>
      <c r="H58" s="11"/>
    </row>
    <row r="59" spans="1:8" x14ac:dyDescent="0.25">
      <c r="B59" s="12"/>
      <c r="F59" s="14"/>
      <c r="G59" s="11"/>
      <c r="H59" s="11"/>
    </row>
    <row r="60" spans="1:8" x14ac:dyDescent="0.25">
      <c r="B60" s="12"/>
      <c r="F60" s="14"/>
      <c r="G60" s="11"/>
      <c r="H60" s="11"/>
    </row>
    <row r="61" spans="1:8" x14ac:dyDescent="0.25">
      <c r="B61" s="12"/>
      <c r="F61" s="14"/>
      <c r="G61" s="11"/>
      <c r="H61" s="11"/>
    </row>
    <row r="62" spans="1:8" x14ac:dyDescent="0.25">
      <c r="B62" s="12"/>
      <c r="F62" s="14"/>
      <c r="G62" s="11"/>
      <c r="H62" s="11"/>
    </row>
    <row r="63" spans="1:8" x14ac:dyDescent="0.25">
      <c r="B63" s="12"/>
      <c r="F63" s="14"/>
      <c r="G63" s="11"/>
      <c r="H63" s="11"/>
    </row>
  </sheetData>
  <pageMargins left="0.7" right="0.7" top="0.75" bottom="0.75" header="0.3" footer="0.3"/>
  <pageSetup orientation="portrait" verticalDpi="120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topLeftCell="A30" workbookViewId="0">
      <selection activeCell="A50" sqref="A50:B53"/>
    </sheetView>
  </sheetViews>
  <sheetFormatPr defaultRowHeight="15" x14ac:dyDescent="0.25"/>
  <cols>
    <col min="1" max="1" width="10.42578125" bestFit="1" customWidth="1"/>
    <col min="2" max="2" width="5.5703125" bestFit="1" customWidth="1"/>
  </cols>
  <sheetData>
    <row r="1" spans="1:2" x14ac:dyDescent="0.25">
      <c r="A1" s="15" t="s">
        <v>11</v>
      </c>
      <c r="B1" s="13" t="s">
        <v>17</v>
      </c>
    </row>
    <row r="2" spans="1:2" x14ac:dyDescent="0.25">
      <c r="A2">
        <v>5</v>
      </c>
      <c r="B2" s="13">
        <v>18.701060362519229</v>
      </c>
    </row>
    <row r="3" spans="1:2" x14ac:dyDescent="0.25">
      <c r="A3">
        <f>(A2+5)</f>
        <v>10</v>
      </c>
      <c r="B3" s="13">
        <v>17.819876497939731</v>
      </c>
    </row>
    <row r="4" spans="1:2" x14ac:dyDescent="0.25">
      <c r="A4">
        <f t="shared" ref="A4:A53" si="0">(A3+5)</f>
        <v>15</v>
      </c>
      <c r="B4" s="13">
        <v>14.948875676716682</v>
      </c>
    </row>
    <row r="5" spans="1:2" x14ac:dyDescent="0.25">
      <c r="A5">
        <f t="shared" si="0"/>
        <v>20</v>
      </c>
      <c r="B5" s="13">
        <v>14.862051187505131</v>
      </c>
    </row>
    <row r="6" spans="1:2" x14ac:dyDescent="0.25">
      <c r="A6">
        <f t="shared" si="0"/>
        <v>25</v>
      </c>
      <c r="B6" s="13">
        <v>14.893381683837447</v>
      </c>
    </row>
    <row r="7" spans="1:2" x14ac:dyDescent="0.25">
      <c r="A7">
        <f t="shared" si="0"/>
        <v>30</v>
      </c>
      <c r="B7" s="13">
        <v>14.927151013553441</v>
      </c>
    </row>
    <row r="8" spans="1:2" x14ac:dyDescent="0.25">
      <c r="A8">
        <f t="shared" si="0"/>
        <v>35</v>
      </c>
      <c r="B8" s="13">
        <v>14.953705062681308</v>
      </c>
    </row>
    <row r="9" spans="1:2" x14ac:dyDescent="0.25">
      <c r="A9">
        <f t="shared" si="0"/>
        <v>40</v>
      </c>
      <c r="B9" s="13">
        <v>15.006868794189813</v>
      </c>
    </row>
    <row r="10" spans="1:2" x14ac:dyDescent="0.25">
      <c r="A10">
        <f t="shared" si="0"/>
        <v>45</v>
      </c>
      <c r="B10" s="13">
        <v>15.067372530158991</v>
      </c>
    </row>
    <row r="11" spans="1:2" x14ac:dyDescent="0.25">
      <c r="A11">
        <f t="shared" si="0"/>
        <v>50</v>
      </c>
      <c r="B11" s="13">
        <v>15.147385549149078</v>
      </c>
    </row>
    <row r="12" spans="1:2" x14ac:dyDescent="0.25">
      <c r="A12">
        <f t="shared" si="0"/>
        <v>55</v>
      </c>
      <c r="B12" s="13">
        <v>15.227568155690903</v>
      </c>
    </row>
    <row r="13" spans="1:2" x14ac:dyDescent="0.25">
      <c r="A13">
        <f t="shared" si="0"/>
        <v>60</v>
      </c>
      <c r="B13" s="13">
        <v>15.324988247871943</v>
      </c>
    </row>
    <row r="14" spans="1:2" x14ac:dyDescent="0.25">
      <c r="A14">
        <f t="shared" si="0"/>
        <v>65</v>
      </c>
      <c r="B14" s="13">
        <v>15.498533393124319</v>
      </c>
    </row>
    <row r="15" spans="1:2" x14ac:dyDescent="0.25">
      <c r="A15">
        <f t="shared" si="0"/>
        <v>70</v>
      </c>
      <c r="B15" s="13">
        <v>15.702436845789748</v>
      </c>
    </row>
    <row r="16" spans="1:2" x14ac:dyDescent="0.25">
      <c r="A16">
        <f t="shared" si="0"/>
        <v>75</v>
      </c>
      <c r="B16" s="13">
        <v>15.897558657264995</v>
      </c>
    </row>
    <row r="17" spans="1:2" x14ac:dyDescent="0.25">
      <c r="A17">
        <f t="shared" si="0"/>
        <v>80</v>
      </c>
      <c r="B17" s="13">
        <v>16.113639856558564</v>
      </c>
    </row>
    <row r="18" spans="1:2" x14ac:dyDescent="0.25">
      <c r="A18">
        <f t="shared" si="0"/>
        <v>85</v>
      </c>
      <c r="B18" s="13">
        <v>16.248401940376823</v>
      </c>
    </row>
    <row r="19" spans="1:2" x14ac:dyDescent="0.25">
      <c r="A19">
        <f t="shared" si="0"/>
        <v>90</v>
      </c>
      <c r="B19" s="13">
        <v>16.4590261648097</v>
      </c>
    </row>
    <row r="20" spans="1:2" x14ac:dyDescent="0.25">
      <c r="A20">
        <f t="shared" si="0"/>
        <v>95</v>
      </c>
      <c r="B20" s="13">
        <v>16.69871527572144</v>
      </c>
    </row>
    <row r="21" spans="1:2" x14ac:dyDescent="0.25">
      <c r="A21">
        <f t="shared" si="0"/>
        <v>100</v>
      </c>
      <c r="B21" s="13">
        <v>17.088130298270073</v>
      </c>
    </row>
    <row r="22" spans="1:2" x14ac:dyDescent="0.25">
      <c r="A22">
        <f t="shared" si="0"/>
        <v>105</v>
      </c>
      <c r="B22" s="13">
        <v>17.43788679880214</v>
      </c>
    </row>
    <row r="23" spans="1:2" x14ac:dyDescent="0.25">
      <c r="A23">
        <f t="shared" si="0"/>
        <v>110</v>
      </c>
      <c r="B23" s="13">
        <v>17.791147555116197</v>
      </c>
    </row>
    <row r="24" spans="1:2" x14ac:dyDescent="0.25">
      <c r="A24">
        <f t="shared" si="0"/>
        <v>115</v>
      </c>
      <c r="B24" s="13">
        <v>18.10057490083318</v>
      </c>
    </row>
    <row r="25" spans="1:2" x14ac:dyDescent="0.25">
      <c r="A25">
        <f t="shared" si="0"/>
        <v>120</v>
      </c>
      <c r="B25" s="13">
        <v>18.431403266516782</v>
      </c>
    </row>
    <row r="26" spans="1:2" x14ac:dyDescent="0.25">
      <c r="A26">
        <f t="shared" si="0"/>
        <v>125</v>
      </c>
      <c r="B26" s="13">
        <v>18.768137306971084</v>
      </c>
    </row>
    <row r="27" spans="1:2" x14ac:dyDescent="0.25">
      <c r="A27">
        <f t="shared" si="0"/>
        <v>130</v>
      </c>
      <c r="B27" s="13">
        <v>19.059441949921052</v>
      </c>
    </row>
    <row r="28" spans="1:2" x14ac:dyDescent="0.25">
      <c r="A28">
        <f t="shared" si="0"/>
        <v>135</v>
      </c>
      <c r="B28" s="13">
        <v>19.36694712335543</v>
      </c>
    </row>
    <row r="29" spans="1:2" x14ac:dyDescent="0.25">
      <c r="A29">
        <f t="shared" si="0"/>
        <v>140</v>
      </c>
      <c r="B29" s="13">
        <v>19.630424515377456</v>
      </c>
    </row>
    <row r="30" spans="1:2" x14ac:dyDescent="0.25">
      <c r="A30">
        <f t="shared" si="0"/>
        <v>145</v>
      </c>
      <c r="B30" s="13">
        <v>19.915451476402438</v>
      </c>
    </row>
    <row r="31" spans="1:2" x14ac:dyDescent="0.25">
      <c r="A31">
        <f t="shared" si="0"/>
        <v>150</v>
      </c>
      <c r="B31" s="13">
        <v>20.208563158329184</v>
      </c>
    </row>
    <row r="32" spans="1:2" x14ac:dyDescent="0.25">
      <c r="A32">
        <f t="shared" si="0"/>
        <v>155</v>
      </c>
      <c r="B32" s="13">
        <v>20.478858235061296</v>
      </c>
    </row>
    <row r="33" spans="1:2" x14ac:dyDescent="0.25">
      <c r="A33">
        <f t="shared" si="0"/>
        <v>160</v>
      </c>
      <c r="B33" s="13">
        <v>20.714367426221486</v>
      </c>
    </row>
    <row r="34" spans="1:2" x14ac:dyDescent="0.25">
      <c r="A34">
        <f t="shared" si="0"/>
        <v>165</v>
      </c>
      <c r="B34" s="13">
        <v>20.980296123032986</v>
      </c>
    </row>
    <row r="35" spans="1:2" x14ac:dyDescent="0.25">
      <c r="A35">
        <f t="shared" si="0"/>
        <v>170</v>
      </c>
      <c r="B35" s="13">
        <v>21.274500532906643</v>
      </c>
    </row>
    <row r="36" spans="1:2" x14ac:dyDescent="0.25">
      <c r="A36">
        <f t="shared" si="0"/>
        <v>175</v>
      </c>
      <c r="B36" s="13">
        <v>21.545116491967178</v>
      </c>
    </row>
    <row r="37" spans="1:2" x14ac:dyDescent="0.25">
      <c r="A37">
        <f t="shared" si="0"/>
        <v>180</v>
      </c>
      <c r="B37" s="13">
        <v>21.832787464600301</v>
      </c>
    </row>
    <row r="38" spans="1:2" x14ac:dyDescent="0.25">
      <c r="A38">
        <f t="shared" si="0"/>
        <v>185</v>
      </c>
      <c r="B38" s="13">
        <v>22.069569866424729</v>
      </c>
    </row>
    <row r="39" spans="1:2" x14ac:dyDescent="0.25">
      <c r="A39">
        <f t="shared" si="0"/>
        <v>190</v>
      </c>
      <c r="B39" s="13">
        <v>22.314129249181008</v>
      </c>
    </row>
    <row r="40" spans="1:2" x14ac:dyDescent="0.25">
      <c r="A40">
        <f t="shared" si="0"/>
        <v>195</v>
      </c>
      <c r="B40" s="13">
        <v>22.551555649102795</v>
      </c>
    </row>
    <row r="41" spans="1:2" x14ac:dyDescent="0.25">
      <c r="A41">
        <f t="shared" si="0"/>
        <v>200</v>
      </c>
      <c r="B41" s="13">
        <v>22.812086165918174</v>
      </c>
    </row>
    <row r="42" spans="1:2" x14ac:dyDescent="0.25">
      <c r="A42">
        <f t="shared" si="0"/>
        <v>205</v>
      </c>
      <c r="B42" s="13">
        <v>23.050282517242692</v>
      </c>
    </row>
    <row r="43" spans="1:2" x14ac:dyDescent="0.25">
      <c r="A43">
        <f t="shared" si="0"/>
        <v>210</v>
      </c>
      <c r="B43" s="13">
        <v>23.271793654057547</v>
      </c>
    </row>
    <row r="44" spans="1:2" x14ac:dyDescent="0.25">
      <c r="A44">
        <f t="shared" si="0"/>
        <v>215</v>
      </c>
      <c r="B44" s="13">
        <v>23.479360571998598</v>
      </c>
    </row>
    <row r="45" spans="1:2" x14ac:dyDescent="0.25">
      <c r="A45">
        <f t="shared" si="0"/>
        <v>220</v>
      </c>
      <c r="B45" s="13">
        <v>23.688339003569354</v>
      </c>
    </row>
    <row r="46" spans="1:2" x14ac:dyDescent="0.25">
      <c r="A46">
        <f t="shared" si="0"/>
        <v>225</v>
      </c>
      <c r="B46" s="13">
        <v>23.857813479022695</v>
      </c>
    </row>
    <row r="47" spans="1:2" x14ac:dyDescent="0.25">
      <c r="A47">
        <f t="shared" si="0"/>
        <v>230</v>
      </c>
      <c r="B47" s="13">
        <v>23.99976443700433</v>
      </c>
    </row>
    <row r="48" spans="1:2" x14ac:dyDescent="0.25">
      <c r="A48">
        <f t="shared" si="0"/>
        <v>235</v>
      </c>
      <c r="B48" s="13">
        <v>24.126500995513823</v>
      </c>
    </row>
    <row r="49" spans="1:2" x14ac:dyDescent="0.25">
      <c r="A49">
        <f t="shared" si="0"/>
        <v>240</v>
      </c>
      <c r="B49" s="13">
        <v>24.164625233708477</v>
      </c>
    </row>
    <row r="50" spans="1:2" x14ac:dyDescent="0.25">
      <c r="B50" s="13"/>
    </row>
    <row r="51" spans="1:2" x14ac:dyDescent="0.25">
      <c r="B51" s="13"/>
    </row>
    <row r="52" spans="1:2" x14ac:dyDescent="0.25">
      <c r="B52" s="13"/>
    </row>
    <row r="53" spans="1:2" x14ac:dyDescent="0.25">
      <c r="B53" s="13"/>
    </row>
    <row r="54" spans="1:2" x14ac:dyDescent="0.25">
      <c r="B54" s="13"/>
    </row>
    <row r="55" spans="1:2" x14ac:dyDescent="0.25">
      <c r="B55" s="13"/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TD Data</vt:lpstr>
      <vt:lpstr>TD Plot</vt:lpstr>
      <vt:lpstr>Sheet3</vt:lpstr>
      <vt:lpstr>Chart1</vt:lpstr>
      <vt:lpstr>'TD Data'!Print_Area</vt:lpstr>
      <vt:lpstr>'TD Data'!Print_Titles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Authorized Customer</dc:creator>
  <cp:lastModifiedBy> </cp:lastModifiedBy>
  <cp:lastPrinted>2011-07-21T19:34:28Z</cp:lastPrinted>
  <dcterms:created xsi:type="dcterms:W3CDTF">2011-06-26T17:03:47Z</dcterms:created>
  <dcterms:modified xsi:type="dcterms:W3CDTF">2012-01-03T16:50:24Z</dcterms:modified>
</cp:coreProperties>
</file>