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525" windowWidth="14715" windowHeight="7680"/>
  </bookViews>
  <sheets>
    <sheet name="TD Data" sheetId="1" r:id="rId1"/>
    <sheet name="TD Plot" sheetId="2" r:id="rId2"/>
    <sheet name="Chart1" sheetId="4" r:id="rId3"/>
    <sheet name="Sheet3" sheetId="3" r:id="rId4"/>
  </sheets>
  <definedNames>
    <definedName name="_xlnm.Print_Area" localSheetId="0">'TD Data'!$A$1:$H$33</definedName>
    <definedName name="_xlnm.Print_Titles" localSheetId="0">'TD Data'!$1:$10</definedName>
  </definedNames>
  <calcPr calcId="145621"/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D31" i="1"/>
  <c r="E31" i="1" s="1"/>
  <c r="F31" i="1" s="1"/>
  <c r="G31" i="1" s="1"/>
  <c r="H31" i="1" s="1"/>
  <c r="D30" i="1"/>
  <c r="E30" i="1" s="1"/>
  <c r="F30" i="1" s="1"/>
  <c r="G30" i="1" s="1"/>
  <c r="H30" i="1" s="1"/>
  <c r="D29" i="1"/>
  <c r="E29" i="1" s="1"/>
  <c r="F29" i="1" s="1"/>
  <c r="G29" i="1" s="1"/>
  <c r="H29" i="1" s="1"/>
  <c r="D28" i="1"/>
  <c r="E28" i="1" s="1"/>
  <c r="F28" i="1" s="1"/>
  <c r="G28" i="1" s="1"/>
  <c r="H28" i="1" s="1"/>
  <c r="D27" i="1"/>
  <c r="E27" i="1" s="1"/>
  <c r="F27" i="1" s="1"/>
  <c r="G27" i="1" s="1"/>
  <c r="H27" i="1" s="1"/>
  <c r="D26" i="1"/>
  <c r="E26" i="1" s="1"/>
  <c r="F26" i="1" s="1"/>
  <c r="G26" i="1" s="1"/>
  <c r="H26" i="1" s="1"/>
  <c r="D25" i="1"/>
  <c r="E25" i="1" s="1"/>
  <c r="F25" i="1" s="1"/>
  <c r="G25" i="1" s="1"/>
  <c r="H25" i="1" s="1"/>
  <c r="D24" i="1"/>
  <c r="E24" i="1" s="1"/>
  <c r="F24" i="1" s="1"/>
  <c r="G24" i="1" s="1"/>
  <c r="H24" i="1" s="1"/>
  <c r="D23" i="1"/>
  <c r="E23" i="1" s="1"/>
  <c r="F23" i="1" s="1"/>
  <c r="G23" i="1" s="1"/>
  <c r="H23" i="1" s="1"/>
  <c r="D22" i="1"/>
  <c r="E22" i="1" s="1"/>
  <c r="F22" i="1" s="1"/>
  <c r="G22" i="1" s="1"/>
  <c r="H22" i="1" s="1"/>
  <c r="D21" i="1"/>
  <c r="E21" i="1" s="1"/>
  <c r="F21" i="1" s="1"/>
  <c r="G21" i="1" s="1"/>
  <c r="H21" i="1" s="1"/>
  <c r="D20" i="1"/>
  <c r="E20" i="1" s="1"/>
  <c r="F20" i="1" s="1"/>
  <c r="G20" i="1" s="1"/>
  <c r="H20" i="1" s="1"/>
  <c r="D19" i="1"/>
  <c r="E19" i="1" s="1"/>
  <c r="F19" i="1" s="1"/>
  <c r="G19" i="1" s="1"/>
  <c r="H19" i="1" s="1"/>
  <c r="D18" i="1"/>
  <c r="E18" i="1" s="1"/>
  <c r="F18" i="1" s="1"/>
  <c r="G18" i="1" s="1"/>
  <c r="H18" i="1" s="1"/>
  <c r="D17" i="1"/>
  <c r="E17" i="1" s="1"/>
  <c r="F17" i="1" s="1"/>
  <c r="G17" i="1" s="1"/>
  <c r="H17" i="1" s="1"/>
  <c r="D16" i="1"/>
  <c r="E16" i="1" s="1"/>
  <c r="F16" i="1" s="1"/>
  <c r="G16" i="1" s="1"/>
  <c r="H16" i="1" s="1"/>
  <c r="D15" i="1"/>
  <c r="E15" i="1" s="1"/>
  <c r="F15" i="1" s="1"/>
  <c r="G15" i="1" s="1"/>
  <c r="H15" i="1" s="1"/>
  <c r="D14" i="1"/>
  <c r="E14" i="1" s="1"/>
  <c r="F14" i="1" s="1"/>
  <c r="G14" i="1" s="1"/>
  <c r="H14" i="1" s="1"/>
  <c r="D13" i="1"/>
  <c r="E13" i="1" s="1"/>
  <c r="F13" i="1" s="1"/>
  <c r="G13" i="1" s="1"/>
  <c r="H13" i="1" s="1"/>
  <c r="D12" i="1"/>
  <c r="E12" i="1" s="1"/>
  <c r="F12" i="1" s="1"/>
  <c r="G12" i="1" s="1"/>
  <c r="H12" i="1" s="1"/>
  <c r="A12" i="1"/>
  <c r="B12" i="1" s="1"/>
  <c r="D11" i="1"/>
  <c r="E11" i="1" s="1"/>
  <c r="F11" i="1" s="1"/>
  <c r="G11" i="1" s="1"/>
  <c r="H11" i="1" s="1"/>
  <c r="B11" i="1"/>
  <c r="A13" i="1" l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B31" i="1" l="1"/>
</calcChain>
</file>

<file path=xl/sharedStrings.xml><?xml version="1.0" encoding="utf-8"?>
<sst xmlns="http://schemas.openxmlformats.org/spreadsheetml/2006/main" count="27" uniqueCount="23">
  <si>
    <t>Project:</t>
  </si>
  <si>
    <t>Intrepid Potash</t>
  </si>
  <si>
    <t>Date Logged:</t>
  </si>
  <si>
    <t>Well:</t>
  </si>
  <si>
    <t>Owner:</t>
  </si>
  <si>
    <t>Location:</t>
  </si>
  <si>
    <t>UTM.E:</t>
  </si>
  <si>
    <t>UTM.N:</t>
  </si>
  <si>
    <t>NAD83</t>
  </si>
  <si>
    <t>Water Level:</t>
  </si>
  <si>
    <t>m</t>
  </si>
  <si>
    <t>DEPTH (M)</t>
  </si>
  <si>
    <t>DEPTH (FT)</t>
  </si>
  <si>
    <t>KOHM</t>
  </si>
  <si>
    <t>R</t>
  </si>
  <si>
    <t>LN ®</t>
  </si>
  <si>
    <t>T(K)</t>
  </si>
  <si>
    <t>T(°C)</t>
  </si>
  <si>
    <t>T(°F)</t>
  </si>
  <si>
    <t>DBW-22</t>
  </si>
  <si>
    <t>Lat:</t>
  </si>
  <si>
    <t>Lon:</t>
  </si>
  <si>
    <t>(C-01-19)34cdd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</si>
</sst>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000000E+00"/>
    <numFmt numFmtId="166" formatCode="0.000000"/>
    <numFmt numFmtId="167" formatCode="0.0"/>
    <numFmt numFmtId="168" formatCode="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/>
    <xf numFmtId="1" fontId="1" fillId="0" borderId="0" xfId="0" applyNumberFormat="1" applyFont="1" applyBorder="1"/>
    <xf numFmtId="14" fontId="1" fillId="0" borderId="0" xfId="0" applyNumberFormat="1" applyFont="1" applyBorder="1"/>
    <xf numFmtId="1" fontId="1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1" fontId="2" fillId="0" borderId="0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66" fontId="2" fillId="0" borderId="0" xfId="0" applyNumberFormat="1" applyFont="1" applyBorder="1"/>
    <xf numFmtId="2" fontId="2" fillId="0" borderId="0" xfId="0" applyNumberFormat="1" applyFont="1" applyBorder="1"/>
    <xf numFmtId="167" fontId="1" fillId="0" borderId="0" xfId="0" applyNumberFormat="1" applyFont="1" applyBorder="1"/>
    <xf numFmtId="2" fontId="1" fillId="0" borderId="0" xfId="0" applyNumberFormat="1" applyFont="1" applyBorder="1"/>
    <xf numFmtId="166" fontId="1" fillId="0" borderId="0" xfId="0" applyNumberFormat="1" applyFont="1" applyBorder="1"/>
    <xf numFmtId="2" fontId="0" fillId="0" borderId="0" xfId="0" applyNumberFormat="1"/>
    <xf numFmtId="1" fontId="4" fillId="0" borderId="0" xfId="0" applyNumberFormat="1" applyFont="1" applyBorder="1"/>
    <xf numFmtId="0" fontId="1" fillId="0" borderId="0" xfId="0" applyFont="1" applyBorder="1" applyAlignment="1">
      <alignment horizontal="right"/>
    </xf>
    <xf numFmtId="168" fontId="1" fillId="0" borderId="0" xfId="0" applyNumberFormat="1" applyFont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DBW-22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'TD Plot'!$B$1</c:f>
              <c:strCache>
                <c:ptCount val="1"/>
                <c:pt idx="0">
                  <c:v>T(°C)</c:v>
                </c:pt>
              </c:strCache>
            </c:strRef>
          </c:tx>
          <c:xVal>
            <c:numRef>
              <c:f>'TD Plot'!$A$2:$A$24</c:f>
              <c:numCache>
                <c:formatCode>General</c:formatCode>
                <c:ptCount val="23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</c:numCache>
            </c:numRef>
          </c:xVal>
          <c:yVal>
            <c:numRef>
              <c:f>'TD Plot'!$B$2:$B$24</c:f>
              <c:numCache>
                <c:formatCode>0.00</c:formatCode>
                <c:ptCount val="23"/>
                <c:pt idx="0">
                  <c:v>18.208737247334739</c:v>
                </c:pt>
                <c:pt idx="1">
                  <c:v>16.086249002126806</c:v>
                </c:pt>
                <c:pt idx="2">
                  <c:v>15.966963698416862</c:v>
                </c:pt>
                <c:pt idx="3">
                  <c:v>13.978486147483068</c:v>
                </c:pt>
                <c:pt idx="4">
                  <c:v>14.013823974976333</c:v>
                </c:pt>
                <c:pt idx="5">
                  <c:v>14.044475774174884</c:v>
                </c:pt>
                <c:pt idx="6">
                  <c:v>14.086956221149308</c:v>
                </c:pt>
                <c:pt idx="7">
                  <c:v>14.120028375583615</c:v>
                </c:pt>
                <c:pt idx="8">
                  <c:v>14.162590752187839</c:v>
                </c:pt>
                <c:pt idx="9">
                  <c:v>14.195726840238081</c:v>
                </c:pt>
                <c:pt idx="10">
                  <c:v>14.214674360592824</c:v>
                </c:pt>
                <c:pt idx="11">
                  <c:v>14.502385305676228</c:v>
                </c:pt>
                <c:pt idx="12">
                  <c:v>15.067372530158991</c:v>
                </c:pt>
                <c:pt idx="13">
                  <c:v>15.349382720927622</c:v>
                </c:pt>
                <c:pt idx="14">
                  <c:v>15.865379204314934</c:v>
                </c:pt>
                <c:pt idx="15">
                  <c:v>15.934723683904224</c:v>
                </c:pt>
                <c:pt idx="16">
                  <c:v>16.165988385551884</c:v>
                </c:pt>
                <c:pt idx="17">
                  <c:v>16.220910107300824</c:v>
                </c:pt>
                <c:pt idx="18">
                  <c:v>16.30344779428259</c:v>
                </c:pt>
                <c:pt idx="19">
                  <c:v>16.361084743608046</c:v>
                </c:pt>
                <c:pt idx="20">
                  <c:v>16.438914077203322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593344"/>
        <c:axId val="153595264"/>
      </c:scatterChart>
      <c:valAx>
        <c:axId val="1535933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Depth, Meters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3595264"/>
        <c:crosses val="autoZero"/>
        <c:crossBetween val="midCat"/>
      </c:valAx>
      <c:valAx>
        <c:axId val="153595264"/>
        <c:scaling>
          <c:orientation val="minMax"/>
          <c:min val="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Temperature,</a:t>
                </a:r>
                <a:r>
                  <a:rPr lang="en-US" baseline="0"/>
                  <a:t> °C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53593344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/>
  </sheetViews>
  <sheetFormatPr defaultRowHeight="15" x14ac:dyDescent="0.25"/>
  <cols>
    <col min="1" max="1" width="12.42578125" bestFit="1" customWidth="1"/>
    <col min="2" max="2" width="11.140625" bestFit="1" customWidth="1"/>
    <col min="4" max="4" width="10.28515625" bestFit="1" customWidth="1"/>
  </cols>
  <sheetData>
    <row r="1" spans="1:8" x14ac:dyDescent="0.25">
      <c r="A1" s="2" t="s">
        <v>0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3">
        <v>40717</v>
      </c>
      <c r="C2" s="1"/>
      <c r="D2" s="1"/>
      <c r="E2" s="1"/>
      <c r="F2" s="1"/>
      <c r="G2" s="1"/>
      <c r="H2" s="1"/>
    </row>
    <row r="3" spans="1:8" x14ac:dyDescent="0.25">
      <c r="A3" s="2" t="s">
        <v>3</v>
      </c>
      <c r="B3" s="1" t="s">
        <v>19</v>
      </c>
      <c r="C3" s="1"/>
      <c r="D3" s="1"/>
      <c r="E3" s="1"/>
      <c r="F3" s="1"/>
      <c r="G3" s="1"/>
      <c r="H3" s="1"/>
    </row>
    <row r="4" spans="1:8" x14ac:dyDescent="0.25">
      <c r="A4" s="2" t="s">
        <v>4</v>
      </c>
      <c r="B4" s="1" t="s">
        <v>1</v>
      </c>
      <c r="C4" s="1"/>
      <c r="D4" s="1"/>
      <c r="E4" s="1"/>
      <c r="F4" s="1"/>
      <c r="G4" s="1"/>
      <c r="H4" s="1"/>
    </row>
    <row r="5" spans="1:8" x14ac:dyDescent="0.25">
      <c r="A5" s="2" t="s">
        <v>5</v>
      </c>
      <c r="B5" s="20" t="s">
        <v>22</v>
      </c>
      <c r="C5" s="1"/>
      <c r="D5" s="1"/>
      <c r="E5" s="1"/>
      <c r="F5" s="1"/>
      <c r="G5" s="1"/>
      <c r="H5" s="1"/>
    </row>
    <row r="6" spans="1:8" x14ac:dyDescent="0.25">
      <c r="A6" s="4" t="s">
        <v>20</v>
      </c>
      <c r="B6" s="19">
        <v>40.690655645600003</v>
      </c>
      <c r="C6" s="18" t="s">
        <v>21</v>
      </c>
      <c r="D6" s="19">
        <v>-113.991384665</v>
      </c>
      <c r="E6" s="1" t="s">
        <v>8</v>
      </c>
      <c r="F6" s="1"/>
      <c r="G6" s="1"/>
      <c r="H6" s="1"/>
    </row>
    <row r="7" spans="1:8" x14ac:dyDescent="0.25">
      <c r="A7" s="4" t="s">
        <v>6</v>
      </c>
      <c r="B7" s="1">
        <v>247230</v>
      </c>
      <c r="C7" s="5" t="s">
        <v>7</v>
      </c>
      <c r="D7" s="1">
        <v>4508722</v>
      </c>
      <c r="E7" s="1" t="s">
        <v>8</v>
      </c>
      <c r="F7" s="1"/>
      <c r="G7" s="1"/>
      <c r="H7" s="1"/>
    </row>
    <row r="8" spans="1:8" x14ac:dyDescent="0.25">
      <c r="A8" s="2" t="s">
        <v>9</v>
      </c>
      <c r="B8" s="1">
        <v>15.5</v>
      </c>
      <c r="C8" s="6" t="s">
        <v>10</v>
      </c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7" t="s">
        <v>11</v>
      </c>
      <c r="B10" s="7" t="s">
        <v>12</v>
      </c>
      <c r="C10" s="8" t="s">
        <v>13</v>
      </c>
      <c r="D10" s="9" t="s">
        <v>14</v>
      </c>
      <c r="E10" s="10" t="s">
        <v>15</v>
      </c>
      <c r="F10" s="11" t="s">
        <v>16</v>
      </c>
      <c r="G10" s="12" t="s">
        <v>17</v>
      </c>
      <c r="H10" s="12" t="s">
        <v>18</v>
      </c>
    </row>
    <row r="11" spans="1:8" x14ac:dyDescent="0.25">
      <c r="A11" s="1">
        <v>5</v>
      </c>
      <c r="B11" s="13">
        <f t="shared" ref="B11:B33" si="0">(A11/0.3048)</f>
        <v>16.404199475065617</v>
      </c>
      <c r="C11" s="14">
        <v>105.62</v>
      </c>
      <c r="D11" s="1">
        <f t="shared" ref="D11" si="1">((400*C11)/(400-C11)-0.2)</f>
        <v>143.31518445546573</v>
      </c>
      <c r="E11" s="1">
        <f t="shared" ref="E11" si="2">LN(D11)</f>
        <v>4.9650462919243532</v>
      </c>
      <c r="F11" s="15">
        <f t="shared" ref="F11" si="3">((0.002284191721)+(0.0002220373894)*E11+(0.000001605609142)*E11^2+(0.00000004899139441)*E11^3)</f>
        <v>3.4321949959273024E-3</v>
      </c>
      <c r="G11" s="12">
        <f t="shared" ref="G11" si="4">1/F11-273.15</f>
        <v>18.208737247334739</v>
      </c>
      <c r="H11" s="12">
        <f t="shared" ref="H11" si="5">(G11*9/5+32)</f>
        <v>64.77572704520253</v>
      </c>
    </row>
    <row r="12" spans="1:8" x14ac:dyDescent="0.25">
      <c r="A12">
        <f>(A11+5)</f>
        <v>10</v>
      </c>
      <c r="B12" s="13">
        <f t="shared" si="0"/>
        <v>32.808398950131235</v>
      </c>
      <c r="C12">
        <v>113.9</v>
      </c>
      <c r="D12" s="1">
        <f t="shared" ref="D12:D33" si="6">((400*C12)/(400-C12)-0.2)</f>
        <v>159.04501922404754</v>
      </c>
      <c r="E12" s="1">
        <f t="shared" ref="E12:E33" si="7">LN(D12)</f>
        <v>5.0691873019176139</v>
      </c>
      <c r="F12" s="15">
        <f t="shared" ref="F12:F33" si="8">((0.002284191721)+(0.0002220373894)*E12+(0.000001605609142)*E12^2+(0.00000004899139441)*E12^3)</f>
        <v>3.4573813049022322E-3</v>
      </c>
      <c r="G12" s="12">
        <f t="shared" ref="G12:G33" si="9">1/F12-273.15</f>
        <v>16.086249002126806</v>
      </c>
      <c r="H12" s="12">
        <f t="shared" ref="H12:H33" si="10">(G12*9/5+32)</f>
        <v>60.955248203828248</v>
      </c>
    </row>
    <row r="13" spans="1:8" x14ac:dyDescent="0.25">
      <c r="A13">
        <f t="shared" ref="A13:A33" si="11">(A12+5)</f>
        <v>15</v>
      </c>
      <c r="B13" s="13">
        <f t="shared" si="0"/>
        <v>49.212598425196845</v>
      </c>
      <c r="C13">
        <v>114.38</v>
      </c>
      <c r="D13" s="1">
        <f t="shared" si="6"/>
        <v>159.98486100413137</v>
      </c>
      <c r="E13" s="1">
        <f t="shared" si="7"/>
        <v>5.0750791920330141</v>
      </c>
      <c r="F13" s="15">
        <f t="shared" si="8"/>
        <v>3.4588077683436044E-3</v>
      </c>
      <c r="G13" s="12">
        <f t="shared" si="9"/>
        <v>15.966963698416862</v>
      </c>
      <c r="H13" s="12">
        <f t="shared" si="10"/>
        <v>60.740534657150349</v>
      </c>
    </row>
    <row r="14" spans="1:8" x14ac:dyDescent="0.25">
      <c r="A14">
        <f t="shared" si="11"/>
        <v>20</v>
      </c>
      <c r="B14" s="13">
        <f t="shared" si="0"/>
        <v>65.616797900262469</v>
      </c>
      <c r="C14">
        <v>122.61</v>
      </c>
      <c r="D14" s="1">
        <f t="shared" si="6"/>
        <v>176.6052200872418</v>
      </c>
      <c r="E14" s="1">
        <f t="shared" si="7"/>
        <v>5.1739168465509104</v>
      </c>
      <c r="F14" s="15">
        <f t="shared" si="8"/>
        <v>3.482761370762606E-3</v>
      </c>
      <c r="G14" s="12">
        <f t="shared" si="9"/>
        <v>13.978486147483068</v>
      </c>
      <c r="H14" s="12">
        <f t="shared" si="10"/>
        <v>57.161275065469525</v>
      </c>
    </row>
    <row r="15" spans="1:8" x14ac:dyDescent="0.25">
      <c r="A15">
        <f t="shared" si="11"/>
        <v>25</v>
      </c>
      <c r="B15" s="13">
        <f t="shared" si="0"/>
        <v>82.020997375328079</v>
      </c>
      <c r="C15">
        <v>122.46</v>
      </c>
      <c r="D15" s="1">
        <f t="shared" si="6"/>
        <v>176.29347841752539</v>
      </c>
      <c r="E15" s="1">
        <f t="shared" si="7"/>
        <v>5.1721500973272576</v>
      </c>
      <c r="F15" s="15">
        <f t="shared" si="8"/>
        <v>3.4823327888513587E-3</v>
      </c>
      <c r="G15" s="12">
        <f t="shared" si="9"/>
        <v>14.013823974976333</v>
      </c>
      <c r="H15" s="12">
        <f t="shared" si="10"/>
        <v>57.224883154957396</v>
      </c>
    </row>
    <row r="16" spans="1:8" x14ac:dyDescent="0.25">
      <c r="A16">
        <f t="shared" si="11"/>
        <v>30</v>
      </c>
      <c r="B16" s="13">
        <f t="shared" si="0"/>
        <v>98.425196850393689</v>
      </c>
      <c r="C16">
        <v>122.33</v>
      </c>
      <c r="D16" s="1">
        <f t="shared" si="6"/>
        <v>176.02357474700185</v>
      </c>
      <c r="E16" s="1">
        <f t="shared" si="7"/>
        <v>5.1706179334941433</v>
      </c>
      <c r="F16" s="15">
        <f t="shared" si="8"/>
        <v>3.4819611251377773E-3</v>
      </c>
      <c r="G16" s="12">
        <f t="shared" si="9"/>
        <v>14.044475774174884</v>
      </c>
      <c r="H16" s="12">
        <f t="shared" si="10"/>
        <v>57.280056393514791</v>
      </c>
    </row>
    <row r="17" spans="1:8" x14ac:dyDescent="0.25">
      <c r="A17">
        <f t="shared" si="11"/>
        <v>35</v>
      </c>
      <c r="B17" s="13">
        <f t="shared" si="0"/>
        <v>114.82939632545931</v>
      </c>
      <c r="C17">
        <v>122.15</v>
      </c>
      <c r="D17" s="1">
        <f t="shared" si="6"/>
        <v>175.65027892747887</v>
      </c>
      <c r="E17" s="1">
        <f t="shared" si="7"/>
        <v>5.1684949666836975</v>
      </c>
      <c r="F17" s="15">
        <f t="shared" si="8"/>
        <v>3.4814461661057312E-3</v>
      </c>
      <c r="G17" s="12">
        <f t="shared" si="9"/>
        <v>14.086956221149308</v>
      </c>
      <c r="H17" s="12">
        <f t="shared" si="10"/>
        <v>57.356521198068755</v>
      </c>
    </row>
    <row r="18" spans="1:8" x14ac:dyDescent="0.25">
      <c r="A18">
        <f t="shared" si="11"/>
        <v>40</v>
      </c>
      <c r="B18" s="13">
        <f t="shared" si="0"/>
        <v>131.23359580052494</v>
      </c>
      <c r="C18">
        <v>122.01</v>
      </c>
      <c r="D18" s="1">
        <f t="shared" si="6"/>
        <v>175.36027195222852</v>
      </c>
      <c r="E18" s="1">
        <f t="shared" si="7"/>
        <v>5.1668425545809189</v>
      </c>
      <c r="F18" s="15">
        <f t="shared" si="8"/>
        <v>3.4810453622839358E-3</v>
      </c>
      <c r="G18" s="12">
        <f t="shared" si="9"/>
        <v>14.120028375583615</v>
      </c>
      <c r="H18" s="12">
        <f t="shared" si="10"/>
        <v>57.416051076050508</v>
      </c>
    </row>
    <row r="19" spans="1:8" x14ac:dyDescent="0.25">
      <c r="A19">
        <f t="shared" si="11"/>
        <v>45</v>
      </c>
      <c r="B19" s="13">
        <f t="shared" si="0"/>
        <v>147.63779527559055</v>
      </c>
      <c r="C19">
        <v>121.83</v>
      </c>
      <c r="D19" s="1">
        <f t="shared" si="6"/>
        <v>174.98783477729447</v>
      </c>
      <c r="E19" s="1">
        <f t="shared" si="7"/>
        <v>5.1647164559488781</v>
      </c>
      <c r="F19" s="15">
        <f t="shared" si="8"/>
        <v>3.4805296815638605E-3</v>
      </c>
      <c r="G19" s="12">
        <f t="shared" si="9"/>
        <v>14.162590752187839</v>
      </c>
      <c r="H19" s="12">
        <f t="shared" si="10"/>
        <v>57.492663353938113</v>
      </c>
    </row>
    <row r="20" spans="1:8" x14ac:dyDescent="0.25">
      <c r="A20">
        <f t="shared" si="11"/>
        <v>50</v>
      </c>
      <c r="B20" s="13">
        <f t="shared" si="0"/>
        <v>164.04199475065616</v>
      </c>
      <c r="C20">
        <v>121.69</v>
      </c>
      <c r="D20" s="1">
        <f t="shared" si="6"/>
        <v>174.69849448456759</v>
      </c>
      <c r="E20" s="1">
        <f t="shared" si="7"/>
        <v>5.1630615993843181</v>
      </c>
      <c r="F20" s="15">
        <f t="shared" si="8"/>
        <v>3.4801283144050093E-3</v>
      </c>
      <c r="G20" s="12">
        <f t="shared" si="9"/>
        <v>14.195726840238081</v>
      </c>
      <c r="H20" s="12">
        <f t="shared" si="10"/>
        <v>57.552308312428544</v>
      </c>
    </row>
    <row r="21" spans="1:8" x14ac:dyDescent="0.25">
      <c r="A21">
        <f t="shared" si="11"/>
        <v>55</v>
      </c>
      <c r="B21" s="13">
        <f t="shared" si="0"/>
        <v>180.44619422572177</v>
      </c>
      <c r="C21">
        <v>121.61</v>
      </c>
      <c r="D21" s="1">
        <f t="shared" si="6"/>
        <v>174.53328783361474</v>
      </c>
      <c r="E21" s="1">
        <f t="shared" si="7"/>
        <v>5.1621154846740263</v>
      </c>
      <c r="F21" s="15">
        <f t="shared" si="8"/>
        <v>3.4798988505635648E-3</v>
      </c>
      <c r="G21" s="12">
        <f t="shared" si="9"/>
        <v>14.214674360592824</v>
      </c>
      <c r="H21" s="12">
        <f t="shared" si="10"/>
        <v>57.586413849067085</v>
      </c>
    </row>
    <row r="22" spans="1:8" x14ac:dyDescent="0.25">
      <c r="A22">
        <f t="shared" si="11"/>
        <v>60</v>
      </c>
      <c r="B22" s="13">
        <f t="shared" si="0"/>
        <v>196.85039370078738</v>
      </c>
      <c r="C22">
        <v>120.4</v>
      </c>
      <c r="D22" s="1">
        <f t="shared" si="6"/>
        <v>172.04606580829756</v>
      </c>
      <c r="E22" s="1">
        <f t="shared" si="7"/>
        <v>5.1477622654217292</v>
      </c>
      <c r="F22" s="15">
        <f t="shared" si="8"/>
        <v>3.4764182432811801E-3</v>
      </c>
      <c r="G22" s="12">
        <f t="shared" si="9"/>
        <v>14.502385305676228</v>
      </c>
      <c r="H22" s="12">
        <f t="shared" si="10"/>
        <v>58.104293550217207</v>
      </c>
    </row>
    <row r="23" spans="1:8" x14ac:dyDescent="0.25">
      <c r="A23">
        <f t="shared" si="11"/>
        <v>65</v>
      </c>
      <c r="B23" s="13">
        <f t="shared" si="0"/>
        <v>213.25459317585302</v>
      </c>
      <c r="C23">
        <v>118.05</v>
      </c>
      <c r="D23" s="1">
        <f t="shared" si="6"/>
        <v>167.27650292605074</v>
      </c>
      <c r="E23" s="1">
        <f t="shared" si="7"/>
        <v>5.1196481493904411</v>
      </c>
      <c r="F23" s="15">
        <f t="shared" si="8"/>
        <v>3.4696034844164721E-3</v>
      </c>
      <c r="G23" s="12">
        <f t="shared" si="9"/>
        <v>15.067372530158991</v>
      </c>
      <c r="H23" s="12">
        <f t="shared" si="10"/>
        <v>59.121270554286184</v>
      </c>
    </row>
    <row r="24" spans="1:8" x14ac:dyDescent="0.25">
      <c r="A24">
        <f t="shared" si="11"/>
        <v>70</v>
      </c>
      <c r="B24" s="13">
        <f t="shared" si="0"/>
        <v>229.65879265091863</v>
      </c>
      <c r="C24">
        <v>116.89</v>
      </c>
      <c r="D24" s="1">
        <f t="shared" si="6"/>
        <v>164.95135459715306</v>
      </c>
      <c r="E24" s="1">
        <f t="shared" si="7"/>
        <v>5.1056506098091221</v>
      </c>
      <c r="F24" s="15">
        <f t="shared" si="8"/>
        <v>3.4662119224266215E-3</v>
      </c>
      <c r="G24" s="12">
        <f t="shared" si="9"/>
        <v>15.349382720927622</v>
      </c>
      <c r="H24" s="12">
        <f t="shared" si="10"/>
        <v>59.628888897669718</v>
      </c>
    </row>
    <row r="25" spans="1:8" x14ac:dyDescent="0.25">
      <c r="A25">
        <f t="shared" si="11"/>
        <v>75</v>
      </c>
      <c r="B25" s="13">
        <f t="shared" si="0"/>
        <v>246.06299212598424</v>
      </c>
      <c r="C25">
        <v>114.79</v>
      </c>
      <c r="D25" s="1">
        <f t="shared" si="6"/>
        <v>160.79014761053261</v>
      </c>
      <c r="E25" s="1">
        <f t="shared" si="7"/>
        <v>5.0801000837889392</v>
      </c>
      <c r="F25" s="15">
        <f t="shared" si="8"/>
        <v>3.4600234864770488E-3</v>
      </c>
      <c r="G25" s="12">
        <f t="shared" si="9"/>
        <v>15.865379204314934</v>
      </c>
      <c r="H25" s="12">
        <f t="shared" si="10"/>
        <v>60.557682567766882</v>
      </c>
    </row>
    <row r="26" spans="1:8" x14ac:dyDescent="0.25">
      <c r="A26">
        <f t="shared" si="11"/>
        <v>80</v>
      </c>
      <c r="B26" s="13">
        <f t="shared" si="0"/>
        <v>262.46719160104988</v>
      </c>
      <c r="C26">
        <v>114.51</v>
      </c>
      <c r="D26" s="1">
        <f t="shared" si="6"/>
        <v>160.23994535710534</v>
      </c>
      <c r="E26" s="1">
        <f t="shared" si="7"/>
        <v>5.0766723503509228</v>
      </c>
      <c r="F26" s="15">
        <f t="shared" si="8"/>
        <v>3.4591935099740397E-3</v>
      </c>
      <c r="G26" s="12">
        <f t="shared" si="9"/>
        <v>15.934723683904224</v>
      </c>
      <c r="H26" s="12">
        <f t="shared" si="10"/>
        <v>60.682502631027603</v>
      </c>
    </row>
    <row r="27" spans="1:8" x14ac:dyDescent="0.25">
      <c r="A27">
        <f t="shared" si="11"/>
        <v>85</v>
      </c>
      <c r="B27" s="13">
        <f t="shared" si="0"/>
        <v>278.87139107611546</v>
      </c>
      <c r="C27">
        <v>113.58</v>
      </c>
      <c r="D27" s="1">
        <f t="shared" si="6"/>
        <v>158.42020808602751</v>
      </c>
      <c r="E27" s="1">
        <f t="shared" si="7"/>
        <v>5.0652510475438399</v>
      </c>
      <c r="F27" s="15">
        <f t="shared" si="8"/>
        <v>3.4564284040443961E-3</v>
      </c>
      <c r="G27" s="12">
        <f t="shared" si="9"/>
        <v>16.165988385551884</v>
      </c>
      <c r="H27" s="12">
        <f t="shared" si="10"/>
        <v>61.098779093993393</v>
      </c>
    </row>
    <row r="28" spans="1:8" x14ac:dyDescent="0.25">
      <c r="A28">
        <f t="shared" si="11"/>
        <v>90</v>
      </c>
      <c r="B28" s="13">
        <f t="shared" si="0"/>
        <v>295.2755905511811</v>
      </c>
      <c r="C28">
        <v>113.36</v>
      </c>
      <c r="D28" s="1">
        <f t="shared" si="6"/>
        <v>157.99145967066707</v>
      </c>
      <c r="E28" s="1">
        <f t="shared" si="7"/>
        <v>5.0625409788487694</v>
      </c>
      <c r="F28" s="15">
        <f t="shared" si="8"/>
        <v>3.4557723844086223E-3</v>
      </c>
      <c r="G28" s="12">
        <f t="shared" si="9"/>
        <v>16.220910107300824</v>
      </c>
      <c r="H28" s="12">
        <f t="shared" si="10"/>
        <v>61.197638193141486</v>
      </c>
    </row>
    <row r="29" spans="1:8" x14ac:dyDescent="0.25">
      <c r="A29">
        <f t="shared" si="11"/>
        <v>95</v>
      </c>
      <c r="B29" s="13">
        <f t="shared" si="0"/>
        <v>311.67979002624668</v>
      </c>
      <c r="C29">
        <v>113.03</v>
      </c>
      <c r="D29" s="1">
        <f t="shared" si="6"/>
        <v>157.34956964142592</v>
      </c>
      <c r="E29" s="1">
        <f t="shared" si="7"/>
        <v>5.058469888466484</v>
      </c>
      <c r="F29" s="15">
        <f t="shared" si="8"/>
        <v>3.4547869704793081E-3</v>
      </c>
      <c r="G29" s="12">
        <f t="shared" si="9"/>
        <v>16.30344779428259</v>
      </c>
      <c r="H29" s="12">
        <f t="shared" si="10"/>
        <v>61.346206029708661</v>
      </c>
    </row>
    <row r="30" spans="1:8" x14ac:dyDescent="0.25">
      <c r="A30">
        <f t="shared" si="11"/>
        <v>100</v>
      </c>
      <c r="B30" s="13">
        <f t="shared" si="0"/>
        <v>328.08398950131232</v>
      </c>
      <c r="C30">
        <v>112.8</v>
      </c>
      <c r="D30" s="1">
        <f t="shared" si="6"/>
        <v>156.90306406685238</v>
      </c>
      <c r="E30" s="1">
        <f t="shared" si="7"/>
        <v>5.0556281883363994</v>
      </c>
      <c r="F30" s="15">
        <f t="shared" si="8"/>
        <v>3.4540991785706695E-3</v>
      </c>
      <c r="G30" s="12">
        <f t="shared" si="9"/>
        <v>16.361084743608046</v>
      </c>
      <c r="H30" s="12">
        <f t="shared" si="10"/>
        <v>61.449952538494486</v>
      </c>
    </row>
    <row r="31" spans="1:8" x14ac:dyDescent="0.25">
      <c r="A31">
        <f t="shared" si="11"/>
        <v>105</v>
      </c>
      <c r="B31" s="13">
        <f t="shared" si="0"/>
        <v>344.48818897637796</v>
      </c>
      <c r="C31">
        <v>112.49</v>
      </c>
      <c r="D31" s="1">
        <f t="shared" si="6"/>
        <v>156.30238252582521</v>
      </c>
      <c r="E31" s="1">
        <f t="shared" si="7"/>
        <v>5.0517924805986825</v>
      </c>
      <c r="F31" s="15">
        <f t="shared" si="8"/>
        <v>3.4531708618286538E-3</v>
      </c>
      <c r="G31" s="12">
        <f t="shared" si="9"/>
        <v>16.438914077203322</v>
      </c>
      <c r="H31" s="12">
        <f t="shared" si="10"/>
        <v>61.590045338965979</v>
      </c>
    </row>
    <row r="32" spans="1:8" x14ac:dyDescent="0.25">
      <c r="B32" s="13"/>
      <c r="D32" s="1"/>
      <c r="E32" s="1"/>
      <c r="F32" s="15"/>
      <c r="G32" s="12"/>
      <c r="H32" s="12"/>
    </row>
    <row r="33" spans="2:8" x14ac:dyDescent="0.25">
      <c r="B33" s="13"/>
      <c r="D33" s="1"/>
      <c r="E33" s="1"/>
      <c r="F33" s="15"/>
      <c r="G33" s="12"/>
      <c r="H33" s="12"/>
    </row>
  </sheetData>
  <pageMargins left="0.7" right="0.7" top="0.75" bottom="0.75" header="0.3" footer="0.3"/>
  <pageSetup orientation="portrait" verticalDpi="120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/>
  </sheetViews>
  <sheetFormatPr defaultRowHeight="15" x14ac:dyDescent="0.25"/>
  <cols>
    <col min="1" max="1" width="10.42578125" bestFit="1" customWidth="1"/>
    <col min="2" max="2" width="5.5703125" bestFit="1" customWidth="1"/>
  </cols>
  <sheetData>
    <row r="1" spans="1:2" x14ac:dyDescent="0.25">
      <c r="A1" s="17" t="s">
        <v>11</v>
      </c>
      <c r="B1" s="16" t="s">
        <v>17</v>
      </c>
    </row>
    <row r="2" spans="1:2" x14ac:dyDescent="0.25">
      <c r="A2" s="1">
        <v>5</v>
      </c>
      <c r="B2" s="16">
        <v>18.208737247334739</v>
      </c>
    </row>
    <row r="3" spans="1:2" x14ac:dyDescent="0.25">
      <c r="A3">
        <f>(A2+5)</f>
        <v>10</v>
      </c>
      <c r="B3" s="16">
        <v>16.086249002126806</v>
      </c>
    </row>
    <row r="4" spans="1:2" x14ac:dyDescent="0.25">
      <c r="A4">
        <f t="shared" ref="A4:A24" si="0">(A3+5)</f>
        <v>15</v>
      </c>
      <c r="B4" s="16">
        <v>15.966963698416862</v>
      </c>
    </row>
    <row r="5" spans="1:2" x14ac:dyDescent="0.25">
      <c r="A5">
        <f t="shared" si="0"/>
        <v>20</v>
      </c>
      <c r="B5" s="16">
        <v>13.978486147483068</v>
      </c>
    </row>
    <row r="6" spans="1:2" x14ac:dyDescent="0.25">
      <c r="A6">
        <f t="shared" si="0"/>
        <v>25</v>
      </c>
      <c r="B6" s="16">
        <v>14.013823974976333</v>
      </c>
    </row>
    <row r="7" spans="1:2" x14ac:dyDescent="0.25">
      <c r="A7">
        <f t="shared" si="0"/>
        <v>30</v>
      </c>
      <c r="B7" s="16">
        <v>14.044475774174884</v>
      </c>
    </row>
    <row r="8" spans="1:2" x14ac:dyDescent="0.25">
      <c r="A8">
        <f t="shared" si="0"/>
        <v>35</v>
      </c>
      <c r="B8" s="16">
        <v>14.086956221149308</v>
      </c>
    </row>
    <row r="9" spans="1:2" x14ac:dyDescent="0.25">
      <c r="A9">
        <f t="shared" si="0"/>
        <v>40</v>
      </c>
      <c r="B9" s="16">
        <v>14.120028375583615</v>
      </c>
    </row>
    <row r="10" spans="1:2" x14ac:dyDescent="0.25">
      <c r="A10">
        <f t="shared" si="0"/>
        <v>45</v>
      </c>
      <c r="B10" s="16">
        <v>14.162590752187839</v>
      </c>
    </row>
    <row r="11" spans="1:2" x14ac:dyDescent="0.25">
      <c r="A11">
        <f t="shared" si="0"/>
        <v>50</v>
      </c>
      <c r="B11" s="16">
        <v>14.195726840238081</v>
      </c>
    </row>
    <row r="12" spans="1:2" x14ac:dyDescent="0.25">
      <c r="A12">
        <f t="shared" si="0"/>
        <v>55</v>
      </c>
      <c r="B12" s="16">
        <v>14.214674360592824</v>
      </c>
    </row>
    <row r="13" spans="1:2" x14ac:dyDescent="0.25">
      <c r="A13">
        <f t="shared" si="0"/>
        <v>60</v>
      </c>
      <c r="B13" s="16">
        <v>14.502385305676228</v>
      </c>
    </row>
    <row r="14" spans="1:2" x14ac:dyDescent="0.25">
      <c r="A14">
        <f t="shared" si="0"/>
        <v>65</v>
      </c>
      <c r="B14" s="16">
        <v>15.067372530158991</v>
      </c>
    </row>
    <row r="15" spans="1:2" x14ac:dyDescent="0.25">
      <c r="A15">
        <f t="shared" si="0"/>
        <v>70</v>
      </c>
      <c r="B15" s="16">
        <v>15.349382720927622</v>
      </c>
    </row>
    <row r="16" spans="1:2" x14ac:dyDescent="0.25">
      <c r="A16">
        <f t="shared" si="0"/>
        <v>75</v>
      </c>
      <c r="B16" s="16">
        <v>15.865379204314934</v>
      </c>
    </row>
    <row r="17" spans="1:2" x14ac:dyDescent="0.25">
      <c r="A17">
        <f t="shared" si="0"/>
        <v>80</v>
      </c>
      <c r="B17" s="16">
        <v>15.934723683904224</v>
      </c>
    </row>
    <row r="18" spans="1:2" x14ac:dyDescent="0.25">
      <c r="A18">
        <f t="shared" si="0"/>
        <v>85</v>
      </c>
      <c r="B18" s="16">
        <v>16.165988385551884</v>
      </c>
    </row>
    <row r="19" spans="1:2" x14ac:dyDescent="0.25">
      <c r="A19">
        <f t="shared" si="0"/>
        <v>90</v>
      </c>
      <c r="B19" s="16">
        <v>16.220910107300824</v>
      </c>
    </row>
    <row r="20" spans="1:2" x14ac:dyDescent="0.25">
      <c r="A20">
        <f t="shared" si="0"/>
        <v>95</v>
      </c>
      <c r="B20" s="16">
        <v>16.30344779428259</v>
      </c>
    </row>
    <row r="21" spans="1:2" x14ac:dyDescent="0.25">
      <c r="A21">
        <f t="shared" si="0"/>
        <v>100</v>
      </c>
      <c r="B21" s="16">
        <v>16.361084743608046</v>
      </c>
    </row>
    <row r="22" spans="1:2" x14ac:dyDescent="0.25">
      <c r="A22">
        <f t="shared" si="0"/>
        <v>105</v>
      </c>
      <c r="B22" s="16">
        <v>16.438914077203322</v>
      </c>
    </row>
    <row r="23" spans="1:2" x14ac:dyDescent="0.25">
      <c r="B23" s="16"/>
    </row>
    <row r="24" spans="1:2" x14ac:dyDescent="0.25">
      <c r="B24" s="16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TD Data</vt:lpstr>
      <vt:lpstr>TD Plot</vt:lpstr>
      <vt:lpstr>Sheet3</vt:lpstr>
      <vt:lpstr>Chart1</vt:lpstr>
      <vt:lpstr>'TD Data'!Print_Area</vt:lpstr>
      <vt:lpstr>'TD Data'!Print_Titles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 </cp:lastModifiedBy>
  <cp:lastPrinted>2011-07-21T19:43:33Z</cp:lastPrinted>
  <dcterms:created xsi:type="dcterms:W3CDTF">2011-06-26T17:13:07Z</dcterms:created>
  <dcterms:modified xsi:type="dcterms:W3CDTF">2012-01-03T16:52:26Z</dcterms:modified>
</cp:coreProperties>
</file>