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TD Data" sheetId="1" r:id="rId1"/>
    <sheet name="TD Plot" sheetId="2" r:id="rId2"/>
    <sheet name="Chart1" sheetId="4" r:id="rId3"/>
    <sheet name="Sheet3" sheetId="3" r:id="rId4"/>
  </sheets>
  <definedNames>
    <definedName name="_xlnm.Print_Area" localSheetId="0">'TD Data'!$A$1:$H$60</definedName>
    <definedName name="_xlnm.Print_Titles" localSheetId="0">'TD Data'!$1:$9</definedName>
  </definedNames>
  <calcPr calcId="145621"/>
</workbook>
</file>

<file path=xl/calcChain.xml><?xml version="1.0" encoding="utf-8"?>
<calcChain xmlns="http://schemas.openxmlformats.org/spreadsheetml/2006/main">
  <c r="D49" i="1" l="1"/>
  <c r="E49" i="1" s="1"/>
  <c r="F49" i="1" s="1"/>
  <c r="G49" i="1" s="1"/>
  <c r="H49" i="1" s="1"/>
  <c r="D48" i="1"/>
  <c r="E48" i="1" s="1"/>
  <c r="F48" i="1" s="1"/>
  <c r="G48" i="1" s="1"/>
  <c r="H48" i="1" s="1"/>
  <c r="D47" i="1"/>
  <c r="E47" i="1" s="1"/>
  <c r="F47" i="1" s="1"/>
  <c r="G47" i="1" s="1"/>
  <c r="H47" i="1" s="1"/>
  <c r="D46" i="1"/>
  <c r="E46" i="1" s="1"/>
  <c r="F46" i="1" s="1"/>
  <c r="G46" i="1" s="1"/>
  <c r="H46" i="1" s="1"/>
  <c r="D45" i="1"/>
  <c r="E45" i="1" s="1"/>
  <c r="F45" i="1" s="1"/>
  <c r="G45" i="1" s="1"/>
  <c r="H45" i="1" s="1"/>
  <c r="D44" i="1"/>
  <c r="E44" i="1" s="1"/>
  <c r="F44" i="1" s="1"/>
  <c r="G44" i="1" s="1"/>
  <c r="H44" i="1" s="1"/>
  <c r="D43" i="1"/>
  <c r="E43" i="1" s="1"/>
  <c r="F43" i="1" s="1"/>
  <c r="G43" i="1" s="1"/>
  <c r="H43" i="1" s="1"/>
  <c r="D42" i="1"/>
  <c r="E42" i="1" s="1"/>
  <c r="F42" i="1" s="1"/>
  <c r="G42" i="1" s="1"/>
  <c r="H42" i="1" s="1"/>
  <c r="D41" i="1"/>
  <c r="E41" i="1" s="1"/>
  <c r="F41" i="1" s="1"/>
  <c r="G41" i="1" s="1"/>
  <c r="H41" i="1" s="1"/>
  <c r="D40" i="1"/>
  <c r="E40" i="1" s="1"/>
  <c r="F40" i="1" s="1"/>
  <c r="G40" i="1" s="1"/>
  <c r="H40" i="1" s="1"/>
  <c r="D39" i="1"/>
  <c r="E39" i="1" s="1"/>
  <c r="F39" i="1" s="1"/>
  <c r="G39" i="1" s="1"/>
  <c r="H39" i="1" s="1"/>
  <c r="D38" i="1"/>
  <c r="E38" i="1" s="1"/>
  <c r="F38" i="1" s="1"/>
  <c r="G38" i="1" s="1"/>
  <c r="H38" i="1" s="1"/>
  <c r="D37" i="1"/>
  <c r="E37" i="1" s="1"/>
  <c r="F37" i="1" s="1"/>
  <c r="G37" i="1" s="1"/>
  <c r="H37" i="1" s="1"/>
  <c r="D36" i="1"/>
  <c r="E36" i="1" s="1"/>
  <c r="F36" i="1" s="1"/>
  <c r="G36" i="1" s="1"/>
  <c r="H36" i="1" s="1"/>
  <c r="D35" i="1"/>
  <c r="E35" i="1" s="1"/>
  <c r="F35" i="1" s="1"/>
  <c r="G35" i="1" s="1"/>
  <c r="H35" i="1" s="1"/>
  <c r="D34" i="1"/>
  <c r="E34" i="1" s="1"/>
  <c r="F34" i="1" s="1"/>
  <c r="G34" i="1" s="1"/>
  <c r="H34" i="1" s="1"/>
  <c r="D33" i="1"/>
  <c r="E33" i="1" s="1"/>
  <c r="F33" i="1" s="1"/>
  <c r="G33" i="1" s="1"/>
  <c r="H33" i="1" s="1"/>
  <c r="D32" i="1"/>
  <c r="E32" i="1" s="1"/>
  <c r="F32" i="1" s="1"/>
  <c r="G32" i="1" s="1"/>
  <c r="H32" i="1" s="1"/>
  <c r="D31" i="1"/>
  <c r="E31" i="1" s="1"/>
  <c r="F31" i="1" s="1"/>
  <c r="G31" i="1" s="1"/>
  <c r="H31" i="1" s="1"/>
  <c r="D30" i="1"/>
  <c r="E30" i="1" s="1"/>
  <c r="F30" i="1" s="1"/>
  <c r="G30" i="1" s="1"/>
  <c r="H30" i="1" s="1"/>
  <c r="D29" i="1"/>
  <c r="E29" i="1" s="1"/>
  <c r="F29" i="1" s="1"/>
  <c r="G29" i="1" s="1"/>
  <c r="H29" i="1" s="1"/>
  <c r="D28" i="1"/>
  <c r="E28" i="1" s="1"/>
  <c r="F28" i="1" s="1"/>
  <c r="G28" i="1" s="1"/>
  <c r="H28" i="1" s="1"/>
  <c r="D27" i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D21" i="1"/>
  <c r="E21" i="1" s="1"/>
  <c r="F21" i="1" s="1"/>
  <c r="G21" i="1" s="1"/>
  <c r="H21" i="1" s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D11" i="1"/>
  <c r="E11" i="1" s="1"/>
  <c r="F11" i="1" s="1"/>
  <c r="G11" i="1" s="1"/>
  <c r="H11" i="1" s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D10" i="1"/>
  <c r="E10" i="1" s="1"/>
  <c r="F10" i="1" s="1"/>
  <c r="G10" i="1" s="1"/>
  <c r="H10" i="1" s="1"/>
  <c r="B10" i="1"/>
</calcChain>
</file>

<file path=xl/sharedStrings.xml><?xml version="1.0" encoding="utf-8"?>
<sst xmlns="http://schemas.openxmlformats.org/spreadsheetml/2006/main" count="24" uniqueCount="21">
  <si>
    <t>Project:</t>
  </si>
  <si>
    <t>Date Logged:</t>
  </si>
  <si>
    <t>Well:</t>
  </si>
  <si>
    <t>Owner:</t>
  </si>
  <si>
    <t>Location:</t>
  </si>
  <si>
    <t>UTM.E:</t>
  </si>
  <si>
    <t>Water Level:</t>
  </si>
  <si>
    <t>DEPTH (M)</t>
  </si>
  <si>
    <t>UTM.N:</t>
  </si>
  <si>
    <t>NAD83</t>
  </si>
  <si>
    <t>Intrepid Potash</t>
  </si>
  <si>
    <t>DBW-14A</t>
  </si>
  <si>
    <t>m</t>
  </si>
  <si>
    <t>DEPTH (FT)</t>
  </si>
  <si>
    <t>KOHM</t>
  </si>
  <si>
    <t>R</t>
  </si>
  <si>
    <t>LN ®</t>
  </si>
  <si>
    <t>T(K)</t>
  </si>
  <si>
    <t>T(°C)</t>
  </si>
  <si>
    <t>T(°F)</t>
  </si>
  <si>
    <t>(C-02-19)02ccc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</si>
</sst>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E+00"/>
    <numFmt numFmtId="166" formatCode="0.000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/>
    <xf numFmtId="0" fontId="0" fillId="0" borderId="0" xfId="0" applyAlignment="1">
      <alignment horizontal="right"/>
    </xf>
    <xf numFmtId="14" fontId="0" fillId="0" borderId="0" xfId="0" applyNumberForma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DBW-14A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Plot'!$A$2:$A$52</c:f>
              <c:numCache>
                <c:formatCode>General</c:formatCode>
                <c:ptCount val="5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'TD Plot'!$B$2:$B$52</c:f>
              <c:numCache>
                <c:formatCode>0.00</c:formatCode>
                <c:ptCount val="51"/>
                <c:pt idx="0">
                  <c:v>20.015653714589632</c:v>
                </c:pt>
                <c:pt idx="1">
                  <c:v>14.621900627201569</c:v>
                </c:pt>
                <c:pt idx="2">
                  <c:v>14.612325762709759</c:v>
                </c:pt>
                <c:pt idx="3">
                  <c:v>14.621900627201569</c:v>
                </c:pt>
                <c:pt idx="4">
                  <c:v>14.657827589538556</c:v>
                </c:pt>
                <c:pt idx="5">
                  <c:v>14.703383301785436</c:v>
                </c:pt>
                <c:pt idx="6">
                  <c:v>14.765810407064805</c:v>
                </c:pt>
                <c:pt idx="7">
                  <c:v>14.835560825389166</c:v>
                </c:pt>
                <c:pt idx="8">
                  <c:v>14.895792787541495</c:v>
                </c:pt>
                <c:pt idx="9">
                  <c:v>14.953705062681308</c:v>
                </c:pt>
                <c:pt idx="10">
                  <c:v>15.364027008923074</c:v>
                </c:pt>
                <c:pt idx="11">
                  <c:v>15.714755927213048</c:v>
                </c:pt>
                <c:pt idx="12">
                  <c:v>16.026557977583707</c:v>
                </c:pt>
                <c:pt idx="13">
                  <c:v>16.46405592888334</c:v>
                </c:pt>
                <c:pt idx="14">
                  <c:v>16.605173594131713</c:v>
                </c:pt>
                <c:pt idx="15">
                  <c:v>16.643066669101472</c:v>
                </c:pt>
                <c:pt idx="16">
                  <c:v>17.298599236294649</c:v>
                </c:pt>
                <c:pt idx="17">
                  <c:v>17.344967446553483</c:v>
                </c:pt>
                <c:pt idx="18">
                  <c:v>17.603684224998005</c:v>
                </c:pt>
                <c:pt idx="19">
                  <c:v>17.785926650300667</c:v>
                </c:pt>
                <c:pt idx="20">
                  <c:v>17.992749403661662</c:v>
                </c:pt>
                <c:pt idx="21">
                  <c:v>18.15065684746429</c:v>
                </c:pt>
                <c:pt idx="22">
                  <c:v>18.258976342168012</c:v>
                </c:pt>
                <c:pt idx="23">
                  <c:v>18.997194563289099</c:v>
                </c:pt>
                <c:pt idx="24">
                  <c:v>19.108237439619813</c:v>
                </c:pt>
                <c:pt idx="25">
                  <c:v>19.18156330247723</c:v>
                </c:pt>
                <c:pt idx="26">
                  <c:v>19.290488659390178</c:v>
                </c:pt>
                <c:pt idx="27">
                  <c:v>19.397032141865282</c:v>
                </c:pt>
                <c:pt idx="28">
                  <c:v>19.534124139655887</c:v>
                </c:pt>
                <c:pt idx="29">
                  <c:v>19.671781459578654</c:v>
                </c:pt>
                <c:pt idx="30">
                  <c:v>19.821093921533645</c:v>
                </c:pt>
                <c:pt idx="31">
                  <c:v>20.026806086267413</c:v>
                </c:pt>
                <c:pt idx="32">
                  <c:v>20.194546146436437</c:v>
                </c:pt>
                <c:pt idx="33">
                  <c:v>20.360329557185707</c:v>
                </c:pt>
                <c:pt idx="34">
                  <c:v>20.535451963793435</c:v>
                </c:pt>
                <c:pt idx="35">
                  <c:v>20.700131780945526</c:v>
                </c:pt>
                <c:pt idx="36">
                  <c:v>20.894273795717538</c:v>
                </c:pt>
                <c:pt idx="37">
                  <c:v>21.127062239504255</c:v>
                </c:pt>
                <c:pt idx="38">
                  <c:v>21.349926520248971</c:v>
                </c:pt>
                <c:pt idx="39">
                  <c:v>21.583127724309747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00768"/>
        <c:axId val="153602688"/>
      </c:scatterChart>
      <c:valAx>
        <c:axId val="153600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</a:t>
                </a:r>
                <a:r>
                  <a:rPr lang="en-US" baseline="0"/>
                  <a:t> Meters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602688"/>
        <c:crosses val="autoZero"/>
        <c:crossBetween val="midCat"/>
      </c:valAx>
      <c:valAx>
        <c:axId val="153602688"/>
        <c:scaling>
          <c:orientation val="minMax"/>
          <c:max val="25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60076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/>
  </sheetViews>
  <sheetFormatPr defaultRowHeight="15" x14ac:dyDescent="0.25"/>
  <cols>
    <col min="1" max="1" width="12.42578125" bestFit="1" customWidth="1"/>
    <col min="2" max="2" width="9.7109375" bestFit="1" customWidth="1"/>
  </cols>
  <sheetData>
    <row r="1" spans="1:8" x14ac:dyDescent="0.25">
      <c r="A1" s="1" t="s">
        <v>0</v>
      </c>
      <c r="B1" t="s">
        <v>10</v>
      </c>
    </row>
    <row r="2" spans="1:8" x14ac:dyDescent="0.25">
      <c r="A2" s="1" t="s">
        <v>1</v>
      </c>
      <c r="B2" s="5">
        <v>40716</v>
      </c>
    </row>
    <row r="3" spans="1:8" x14ac:dyDescent="0.25">
      <c r="A3" s="1" t="s">
        <v>2</v>
      </c>
      <c r="B3" t="s">
        <v>11</v>
      </c>
    </row>
    <row r="4" spans="1:8" x14ac:dyDescent="0.25">
      <c r="A4" s="1" t="s">
        <v>3</v>
      </c>
      <c r="B4" t="s">
        <v>10</v>
      </c>
    </row>
    <row r="5" spans="1:8" x14ac:dyDescent="0.25">
      <c r="A5" s="1" t="s">
        <v>4</v>
      </c>
      <c r="B5" t="s">
        <v>20</v>
      </c>
    </row>
    <row r="6" spans="1:8" x14ac:dyDescent="0.25">
      <c r="A6" s="2" t="s">
        <v>5</v>
      </c>
      <c r="B6">
        <v>248217</v>
      </c>
      <c r="C6" s="4" t="s">
        <v>8</v>
      </c>
      <c r="D6">
        <v>4507176</v>
      </c>
      <c r="E6" t="s">
        <v>9</v>
      </c>
    </row>
    <row r="7" spans="1:8" x14ac:dyDescent="0.25">
      <c r="A7" s="1" t="s">
        <v>6</v>
      </c>
      <c r="B7">
        <v>7.25</v>
      </c>
      <c r="C7" t="s">
        <v>12</v>
      </c>
    </row>
    <row r="9" spans="1:8" x14ac:dyDescent="0.25">
      <c r="A9" s="3" t="s">
        <v>7</v>
      </c>
      <c r="B9" s="3" t="s">
        <v>13</v>
      </c>
      <c r="C9" s="6" t="s">
        <v>14</v>
      </c>
      <c r="D9" s="7" t="s">
        <v>15</v>
      </c>
      <c r="E9" s="8" t="s">
        <v>16</v>
      </c>
      <c r="F9" s="9" t="s">
        <v>17</v>
      </c>
      <c r="G9" s="10" t="s">
        <v>18</v>
      </c>
      <c r="H9" s="10" t="s">
        <v>19</v>
      </c>
    </row>
    <row r="10" spans="1:8" x14ac:dyDescent="0.25">
      <c r="A10">
        <v>5</v>
      </c>
      <c r="B10" s="11">
        <f t="shared" ref="B10:B60" si="0">(A10/0.3048)</f>
        <v>16.404199475065617</v>
      </c>
      <c r="C10" s="12">
        <v>98.96</v>
      </c>
      <c r="D10">
        <f t="shared" ref="D10" si="1">((400*C10)/(400-C10)-0.2)</f>
        <v>131.29083178315173</v>
      </c>
      <c r="E10">
        <f t="shared" ref="E10" si="2">LN(D10)</f>
        <v>4.8774149523905832</v>
      </c>
      <c r="F10" s="13">
        <f t="shared" ref="F10" si="3">((0.002284191721)+(0.0002220373894)*E10+(0.000001605609142)*E10^2+(0.00000004899139441)*E10^3)</f>
        <v>3.4110407796049207E-3</v>
      </c>
      <c r="G10" s="10">
        <f t="shared" ref="G10" si="4">1/F10-273.15</f>
        <v>20.015653714589632</v>
      </c>
      <c r="H10" s="10">
        <f t="shared" ref="H10" si="5">(G10*9/5+32)</f>
        <v>68.028176686261332</v>
      </c>
    </row>
    <row r="11" spans="1:8" x14ac:dyDescent="0.25">
      <c r="A11">
        <v>10</v>
      </c>
      <c r="B11" s="11">
        <f t="shared" si="0"/>
        <v>32.808398950131235</v>
      </c>
      <c r="C11">
        <v>119.9</v>
      </c>
      <c r="D11">
        <f t="shared" ref="D11:D60" si="6">((400*C11)/(400-C11)-0.2)</f>
        <v>171.02456265619421</v>
      </c>
      <c r="E11">
        <f t="shared" ref="E11:E60" si="7">LN(D11)</f>
        <v>5.1418071874515352</v>
      </c>
      <c r="F11" s="13">
        <f t="shared" ref="F11:F60" si="8">((0.002284191721)+(0.0002220373894)*E11+(0.000001605609142)*E11^2+(0.00000004899139441)*E11^3)</f>
        <v>3.4749744426766154E-3</v>
      </c>
      <c r="G11" s="10">
        <f t="shared" ref="G11:G60" si="9">1/F11-273.15</f>
        <v>14.621900627201569</v>
      </c>
      <c r="H11" s="10">
        <f t="shared" ref="H11:H60" si="10">(G11*9/5+32)</f>
        <v>58.319421128962823</v>
      </c>
    </row>
    <row r="12" spans="1:8" x14ac:dyDescent="0.25">
      <c r="A12">
        <v>15</v>
      </c>
      <c r="B12" s="11">
        <f t="shared" si="0"/>
        <v>49.212598425196845</v>
      </c>
      <c r="C12">
        <v>119.94</v>
      </c>
      <c r="D12">
        <f t="shared" si="6"/>
        <v>171.10614868242521</v>
      </c>
      <c r="E12">
        <f t="shared" si="7"/>
        <v>5.1422841164443067</v>
      </c>
      <c r="F12" s="13">
        <f t="shared" si="8"/>
        <v>3.4750900672960404E-3</v>
      </c>
      <c r="G12" s="10">
        <f t="shared" si="9"/>
        <v>14.612325762709759</v>
      </c>
      <c r="H12" s="10">
        <f t="shared" si="10"/>
        <v>58.302186372877564</v>
      </c>
    </row>
    <row r="13" spans="1:8" x14ac:dyDescent="0.25">
      <c r="A13">
        <v>20</v>
      </c>
      <c r="B13" s="11">
        <f t="shared" si="0"/>
        <v>65.616797900262469</v>
      </c>
      <c r="C13">
        <v>119.9</v>
      </c>
      <c r="D13">
        <f t="shared" si="6"/>
        <v>171.02456265619421</v>
      </c>
      <c r="E13">
        <f t="shared" si="7"/>
        <v>5.1418071874515352</v>
      </c>
      <c r="F13" s="13">
        <f t="shared" si="8"/>
        <v>3.4749744426766154E-3</v>
      </c>
      <c r="G13" s="10">
        <f t="shared" si="9"/>
        <v>14.621900627201569</v>
      </c>
      <c r="H13" s="10">
        <f t="shared" si="10"/>
        <v>58.319421128962823</v>
      </c>
    </row>
    <row r="14" spans="1:8" x14ac:dyDescent="0.25">
      <c r="A14">
        <v>25</v>
      </c>
      <c r="B14" s="11">
        <f t="shared" si="0"/>
        <v>82.020997375328079</v>
      </c>
      <c r="C14">
        <v>119.75</v>
      </c>
      <c r="D14">
        <f t="shared" si="6"/>
        <v>170.71882247992863</v>
      </c>
      <c r="E14">
        <f t="shared" si="7"/>
        <v>5.1400178901534179</v>
      </c>
      <c r="F14" s="13">
        <f t="shared" si="8"/>
        <v>3.4745406626888724E-3</v>
      </c>
      <c r="G14" s="10">
        <f t="shared" si="9"/>
        <v>14.657827589538556</v>
      </c>
      <c r="H14" s="10">
        <f t="shared" si="10"/>
        <v>58.384089661169398</v>
      </c>
    </row>
    <row r="15" spans="1:8" x14ac:dyDescent="0.25">
      <c r="A15">
        <v>30</v>
      </c>
      <c r="B15" s="11">
        <f t="shared" si="0"/>
        <v>98.425196850393689</v>
      </c>
      <c r="C15">
        <v>119.56</v>
      </c>
      <c r="D15">
        <f t="shared" si="6"/>
        <v>170.3320211096848</v>
      </c>
      <c r="E15">
        <f t="shared" si="7"/>
        <v>5.1377495976488836</v>
      </c>
      <c r="F15" s="13">
        <f t="shared" si="8"/>
        <v>3.4739907814514042E-3</v>
      </c>
      <c r="G15" s="10">
        <f t="shared" si="9"/>
        <v>14.703383301785436</v>
      </c>
      <c r="H15" s="10">
        <f t="shared" si="10"/>
        <v>58.466089943213788</v>
      </c>
    </row>
    <row r="16" spans="1:8" x14ac:dyDescent="0.25">
      <c r="A16">
        <v>35</v>
      </c>
      <c r="B16" s="11">
        <f t="shared" si="0"/>
        <v>114.82939632545931</v>
      </c>
      <c r="C16">
        <v>119.3</v>
      </c>
      <c r="D16">
        <f t="shared" si="6"/>
        <v>169.80356252226579</v>
      </c>
      <c r="E16">
        <f t="shared" si="7"/>
        <v>5.1346422543536558</v>
      </c>
      <c r="F16" s="13">
        <f t="shared" si="8"/>
        <v>3.4732375362998206E-3</v>
      </c>
      <c r="G16" s="10">
        <f t="shared" si="9"/>
        <v>14.765810407064805</v>
      </c>
      <c r="H16" s="10">
        <f t="shared" si="10"/>
        <v>58.578458732716648</v>
      </c>
    </row>
    <row r="17" spans="1:8" x14ac:dyDescent="0.25">
      <c r="A17">
        <v>40</v>
      </c>
      <c r="B17" s="11">
        <f t="shared" si="0"/>
        <v>131.23359580052494</v>
      </c>
      <c r="C17">
        <v>119.01</v>
      </c>
      <c r="D17">
        <f t="shared" si="6"/>
        <v>169.21528168262216</v>
      </c>
      <c r="E17">
        <f t="shared" si="7"/>
        <v>5.1311717603669438</v>
      </c>
      <c r="F17" s="13">
        <f t="shared" si="8"/>
        <v>3.4723963143635456E-3</v>
      </c>
      <c r="G17" s="10">
        <f t="shared" si="9"/>
        <v>14.835560825389166</v>
      </c>
      <c r="H17" s="10">
        <f t="shared" si="10"/>
        <v>58.704009485700496</v>
      </c>
    </row>
    <row r="18" spans="1:8" x14ac:dyDescent="0.25">
      <c r="A18">
        <v>45</v>
      </c>
      <c r="B18" s="11">
        <f t="shared" si="0"/>
        <v>147.63779527559055</v>
      </c>
      <c r="C18">
        <v>118.76</v>
      </c>
      <c r="D18">
        <f t="shared" si="6"/>
        <v>168.70911676859623</v>
      </c>
      <c r="E18">
        <f t="shared" si="7"/>
        <v>5.1281760293993681</v>
      </c>
      <c r="F18" s="13">
        <f t="shared" si="8"/>
        <v>3.4716702171643452E-3</v>
      </c>
      <c r="G18" s="10">
        <f t="shared" si="9"/>
        <v>14.895792787541495</v>
      </c>
      <c r="H18" s="10">
        <f t="shared" si="10"/>
        <v>58.812427017574691</v>
      </c>
    </row>
    <row r="19" spans="1:8" x14ac:dyDescent="0.25">
      <c r="A19">
        <v>50</v>
      </c>
      <c r="B19" s="11">
        <f t="shared" si="0"/>
        <v>164.04199475065616</v>
      </c>
      <c r="C19">
        <v>118.52</v>
      </c>
      <c r="D19">
        <f t="shared" si="6"/>
        <v>168.22404433707547</v>
      </c>
      <c r="E19">
        <f t="shared" si="7"/>
        <v>5.1252966881967534</v>
      </c>
      <c r="F19" s="13">
        <f t="shared" si="8"/>
        <v>3.470972370113862E-3</v>
      </c>
      <c r="G19" s="10">
        <f t="shared" si="9"/>
        <v>14.953705062681308</v>
      </c>
      <c r="H19" s="10">
        <f t="shared" si="10"/>
        <v>58.916669112826355</v>
      </c>
    </row>
    <row r="20" spans="1:8" x14ac:dyDescent="0.25">
      <c r="A20">
        <v>55</v>
      </c>
      <c r="B20" s="11">
        <f t="shared" si="0"/>
        <v>180.44619422572177</v>
      </c>
      <c r="C20">
        <v>116.83</v>
      </c>
      <c r="D20">
        <f t="shared" si="6"/>
        <v>164.83160645548611</v>
      </c>
      <c r="E20">
        <f t="shared" si="7"/>
        <v>5.1049243858310991</v>
      </c>
      <c r="F20" s="13">
        <f t="shared" si="8"/>
        <v>3.4660359857272118E-3</v>
      </c>
      <c r="G20" s="10">
        <f t="shared" si="9"/>
        <v>15.364027008923074</v>
      </c>
      <c r="H20" s="10">
        <f t="shared" si="10"/>
        <v>59.655248616061535</v>
      </c>
    </row>
    <row r="21" spans="1:8" x14ac:dyDescent="0.25">
      <c r="A21">
        <v>60</v>
      </c>
      <c r="B21" s="11">
        <f t="shared" si="0"/>
        <v>196.85039370078738</v>
      </c>
      <c r="C21">
        <v>115.4</v>
      </c>
      <c r="D21">
        <f t="shared" si="6"/>
        <v>161.99255094869991</v>
      </c>
      <c r="E21">
        <f t="shared" si="7"/>
        <v>5.0875503523770398</v>
      </c>
      <c r="F21" s="13">
        <f t="shared" si="8"/>
        <v>3.4618276528410267E-3</v>
      </c>
      <c r="G21" s="10">
        <f t="shared" si="9"/>
        <v>15.714755927213048</v>
      </c>
      <c r="H21" s="10">
        <f t="shared" si="10"/>
        <v>60.286560668983483</v>
      </c>
    </row>
    <row r="22" spans="1:8" x14ac:dyDescent="0.25">
      <c r="A22">
        <v>65</v>
      </c>
      <c r="B22" s="11">
        <f t="shared" si="0"/>
        <v>213.25459317585302</v>
      </c>
      <c r="C22">
        <v>114.14</v>
      </c>
      <c r="D22">
        <f t="shared" si="6"/>
        <v>159.51454558175331</v>
      </c>
      <c r="E22">
        <f t="shared" si="7"/>
        <v>5.0721351129368264</v>
      </c>
      <c r="F22" s="13">
        <f t="shared" si="8"/>
        <v>3.4580949679797962E-3</v>
      </c>
      <c r="G22" s="10">
        <f t="shared" si="9"/>
        <v>16.026557977583707</v>
      </c>
      <c r="H22" s="10">
        <f t="shared" si="10"/>
        <v>60.847804359650674</v>
      </c>
    </row>
    <row r="23" spans="1:8" x14ac:dyDescent="0.25">
      <c r="A23">
        <v>70</v>
      </c>
      <c r="B23" s="11">
        <f t="shared" si="0"/>
        <v>229.65879265091863</v>
      </c>
      <c r="C23">
        <v>112.39</v>
      </c>
      <c r="D23">
        <f t="shared" si="6"/>
        <v>156.10889051145648</v>
      </c>
      <c r="E23">
        <f t="shared" si="7"/>
        <v>5.0505537798486841</v>
      </c>
      <c r="F23" s="13">
        <f t="shared" si="8"/>
        <v>3.4528710866352313E-3</v>
      </c>
      <c r="G23" s="10">
        <f t="shared" si="9"/>
        <v>16.46405592888334</v>
      </c>
      <c r="H23" s="10">
        <f t="shared" si="10"/>
        <v>61.635300671990009</v>
      </c>
    </row>
    <row r="24" spans="1:8" x14ac:dyDescent="0.25">
      <c r="A24">
        <v>75</v>
      </c>
      <c r="B24" s="11">
        <f t="shared" si="0"/>
        <v>246.06299212598424</v>
      </c>
      <c r="C24">
        <v>111.83</v>
      </c>
      <c r="D24">
        <f t="shared" si="6"/>
        <v>155.02781691362736</v>
      </c>
      <c r="E24">
        <f t="shared" si="7"/>
        <v>5.0436045647764027</v>
      </c>
      <c r="F24" s="13">
        <f t="shared" si="8"/>
        <v>3.4511894562432506E-3</v>
      </c>
      <c r="G24" s="10">
        <f t="shared" si="9"/>
        <v>16.605173594131713</v>
      </c>
      <c r="H24" s="10">
        <f t="shared" si="10"/>
        <v>61.889312469437087</v>
      </c>
    </row>
    <row r="25" spans="1:8" x14ac:dyDescent="0.25">
      <c r="A25">
        <v>80</v>
      </c>
      <c r="B25" s="11">
        <f t="shared" si="0"/>
        <v>262.46719160104988</v>
      </c>
      <c r="C25">
        <v>111.68</v>
      </c>
      <c r="D25">
        <f t="shared" si="6"/>
        <v>154.7389567147614</v>
      </c>
      <c r="E25">
        <f t="shared" si="7"/>
        <v>5.041739546916606</v>
      </c>
      <c r="F25" s="13">
        <f t="shared" si="8"/>
        <v>3.4507381818828821E-3</v>
      </c>
      <c r="G25" s="10">
        <f t="shared" si="9"/>
        <v>16.643066669101472</v>
      </c>
      <c r="H25" s="10">
        <f t="shared" si="10"/>
        <v>61.957520004382651</v>
      </c>
    </row>
    <row r="26" spans="1:8" x14ac:dyDescent="0.25">
      <c r="A26">
        <v>85</v>
      </c>
      <c r="B26" s="11">
        <f t="shared" si="0"/>
        <v>278.87139107611546</v>
      </c>
      <c r="C26">
        <v>109.11</v>
      </c>
      <c r="D26">
        <f t="shared" si="6"/>
        <v>149.8360961188078</v>
      </c>
      <c r="E26">
        <f t="shared" si="7"/>
        <v>5.00954200413124</v>
      </c>
      <c r="F26" s="13">
        <f t="shared" si="8"/>
        <v>3.4429499836783495E-3</v>
      </c>
      <c r="G26" s="10">
        <f t="shared" si="9"/>
        <v>17.298599236294649</v>
      </c>
      <c r="H26" s="10">
        <f t="shared" si="10"/>
        <v>63.137478625330367</v>
      </c>
    </row>
    <row r="27" spans="1:8" x14ac:dyDescent="0.25">
      <c r="A27">
        <v>90</v>
      </c>
      <c r="B27" s="11">
        <f t="shared" si="0"/>
        <v>295.2755905511811</v>
      </c>
      <c r="C27">
        <v>108.93</v>
      </c>
      <c r="D27">
        <f t="shared" si="6"/>
        <v>149.49594942797268</v>
      </c>
      <c r="E27">
        <f t="shared" si="7"/>
        <v>5.007269298336416</v>
      </c>
      <c r="F27" s="13">
        <f t="shared" si="8"/>
        <v>3.4424004270710283E-3</v>
      </c>
      <c r="G27" s="10">
        <f t="shared" si="9"/>
        <v>17.344967446553483</v>
      </c>
      <c r="H27" s="10">
        <f t="shared" si="10"/>
        <v>63.220941403796267</v>
      </c>
    </row>
    <row r="28" spans="1:8" x14ac:dyDescent="0.25">
      <c r="A28">
        <v>95</v>
      </c>
      <c r="B28" s="11">
        <f t="shared" si="0"/>
        <v>311.67979002624668</v>
      </c>
      <c r="C28">
        <v>107.93</v>
      </c>
      <c r="D28">
        <f t="shared" si="6"/>
        <v>147.61388023419045</v>
      </c>
      <c r="E28">
        <f t="shared" si="7"/>
        <v>4.9945999472719684</v>
      </c>
      <c r="F28" s="13">
        <f t="shared" si="8"/>
        <v>3.4393373300341604E-3</v>
      </c>
      <c r="G28" s="10">
        <f t="shared" si="9"/>
        <v>17.603684224998005</v>
      </c>
      <c r="H28" s="10">
        <f t="shared" si="10"/>
        <v>63.686631604996407</v>
      </c>
    </row>
    <row r="29" spans="1:8" x14ac:dyDescent="0.25">
      <c r="A29">
        <v>100</v>
      </c>
      <c r="B29" s="11">
        <f t="shared" si="0"/>
        <v>328.08398950131232</v>
      </c>
      <c r="C29">
        <v>107.23</v>
      </c>
      <c r="D29">
        <f t="shared" si="6"/>
        <v>146.30408170236024</v>
      </c>
      <c r="E29">
        <f t="shared" si="7"/>
        <v>4.9856872071745579</v>
      </c>
      <c r="F29" s="13">
        <f t="shared" si="8"/>
        <v>3.4371829272291303E-3</v>
      </c>
      <c r="G29" s="10">
        <f t="shared" si="9"/>
        <v>17.785926650300667</v>
      </c>
      <c r="H29" s="10">
        <f t="shared" si="10"/>
        <v>64.014667970541197</v>
      </c>
    </row>
    <row r="30" spans="1:8" x14ac:dyDescent="0.25">
      <c r="A30">
        <v>105</v>
      </c>
      <c r="B30" s="11">
        <f t="shared" si="0"/>
        <v>344.48818897637796</v>
      </c>
      <c r="C30">
        <v>106.44</v>
      </c>
      <c r="D30">
        <f t="shared" si="6"/>
        <v>144.83338329472681</v>
      </c>
      <c r="E30">
        <f t="shared" si="7"/>
        <v>4.9755840009951156</v>
      </c>
      <c r="F30" s="13">
        <f t="shared" si="8"/>
        <v>3.4347412121657431E-3</v>
      </c>
      <c r="G30" s="10">
        <f t="shared" si="9"/>
        <v>17.992749403661662</v>
      </c>
      <c r="H30" s="10">
        <f t="shared" si="10"/>
        <v>64.386948926590989</v>
      </c>
    </row>
    <row r="31" spans="1:8" x14ac:dyDescent="0.25">
      <c r="A31">
        <v>110</v>
      </c>
      <c r="B31" s="11">
        <f t="shared" si="0"/>
        <v>360.89238845144354</v>
      </c>
      <c r="C31">
        <v>105.84</v>
      </c>
      <c r="D31">
        <f t="shared" si="6"/>
        <v>143.72167527875988</v>
      </c>
      <c r="E31">
        <f t="shared" si="7"/>
        <v>4.9678786187231632</v>
      </c>
      <c r="F31" s="13">
        <f t="shared" si="8"/>
        <v>3.4328793172740315E-3</v>
      </c>
      <c r="G31" s="10">
        <f t="shared" si="9"/>
        <v>18.15065684746429</v>
      </c>
      <c r="H31" s="10">
        <f t="shared" si="10"/>
        <v>64.671182325435723</v>
      </c>
    </row>
    <row r="32" spans="1:8" x14ac:dyDescent="0.25">
      <c r="A32">
        <v>115</v>
      </c>
      <c r="B32" s="11">
        <f t="shared" si="0"/>
        <v>377.29658792650918</v>
      </c>
      <c r="C32">
        <v>105.43</v>
      </c>
      <c r="D32">
        <f t="shared" si="6"/>
        <v>142.96461282547443</v>
      </c>
      <c r="E32">
        <f t="shared" si="7"/>
        <v>4.9625971368770267</v>
      </c>
      <c r="F32" s="13">
        <f t="shared" si="8"/>
        <v>3.4316032833038583E-3</v>
      </c>
      <c r="G32" s="10">
        <f t="shared" si="9"/>
        <v>18.258976342168012</v>
      </c>
      <c r="H32" s="10">
        <f t="shared" si="10"/>
        <v>64.866157415902421</v>
      </c>
    </row>
    <row r="33" spans="1:8" x14ac:dyDescent="0.25">
      <c r="A33">
        <v>120</v>
      </c>
      <c r="B33" s="11">
        <f t="shared" si="0"/>
        <v>393.70078740157476</v>
      </c>
      <c r="C33">
        <v>102.67</v>
      </c>
      <c r="D33">
        <f t="shared" si="6"/>
        <v>137.92262469310197</v>
      </c>
      <c r="E33">
        <f t="shared" si="7"/>
        <v>4.9266928372817373</v>
      </c>
      <c r="F33" s="13">
        <f t="shared" si="8"/>
        <v>3.4229320651010592E-3</v>
      </c>
      <c r="G33" s="10">
        <f t="shared" si="9"/>
        <v>18.997194563289099</v>
      </c>
      <c r="H33" s="10">
        <f t="shared" si="10"/>
        <v>66.194950213920379</v>
      </c>
    </row>
    <row r="34" spans="1:8" x14ac:dyDescent="0.25">
      <c r="A34">
        <v>125</v>
      </c>
      <c r="B34" s="11">
        <f t="shared" si="0"/>
        <v>410.1049868766404</v>
      </c>
      <c r="C34">
        <v>102.26</v>
      </c>
      <c r="D34">
        <f t="shared" si="6"/>
        <v>137.18160811446228</v>
      </c>
      <c r="E34">
        <f t="shared" si="7"/>
        <v>4.9213056546621994</v>
      </c>
      <c r="F34" s="13">
        <f t="shared" si="8"/>
        <v>3.4216315295701421E-3</v>
      </c>
      <c r="G34" s="10">
        <f t="shared" si="9"/>
        <v>19.108237439619813</v>
      </c>
      <c r="H34" s="10">
        <f t="shared" si="10"/>
        <v>66.394827391315658</v>
      </c>
    </row>
    <row r="35" spans="1:8" x14ac:dyDescent="0.25">
      <c r="A35">
        <v>130</v>
      </c>
      <c r="B35" s="11">
        <f t="shared" si="0"/>
        <v>426.50918635170603</v>
      </c>
      <c r="C35">
        <v>101.99</v>
      </c>
      <c r="D35">
        <f t="shared" si="6"/>
        <v>136.69473507600418</v>
      </c>
      <c r="E35">
        <f t="shared" si="7"/>
        <v>4.9177502285478543</v>
      </c>
      <c r="F35" s="13">
        <f t="shared" si="8"/>
        <v>3.4207732777910612E-3</v>
      </c>
      <c r="G35" s="10">
        <f t="shared" si="9"/>
        <v>19.18156330247723</v>
      </c>
      <c r="H35" s="10">
        <f t="shared" si="10"/>
        <v>66.526813944459008</v>
      </c>
    </row>
    <row r="36" spans="1:8" x14ac:dyDescent="0.25">
      <c r="A36">
        <v>135</v>
      </c>
      <c r="B36" s="11">
        <f t="shared" si="0"/>
        <v>442.91338582677162</v>
      </c>
      <c r="C36">
        <v>101.59</v>
      </c>
      <c r="D36">
        <f t="shared" si="6"/>
        <v>135.97506115746793</v>
      </c>
      <c r="E36">
        <f t="shared" si="7"/>
        <v>4.9124714950788659</v>
      </c>
      <c r="F36" s="13">
        <f t="shared" si="8"/>
        <v>3.4194991418056175E-3</v>
      </c>
      <c r="G36" s="10">
        <f t="shared" si="9"/>
        <v>19.290488659390178</v>
      </c>
      <c r="H36" s="10">
        <f t="shared" si="10"/>
        <v>66.722879586902323</v>
      </c>
    </row>
    <row r="37" spans="1:8" x14ac:dyDescent="0.25">
      <c r="A37">
        <v>140</v>
      </c>
      <c r="B37" s="11">
        <f t="shared" si="0"/>
        <v>459.31758530183725</v>
      </c>
      <c r="C37">
        <v>101.2</v>
      </c>
      <c r="D37">
        <f t="shared" si="6"/>
        <v>135.27523427041501</v>
      </c>
      <c r="E37">
        <f t="shared" si="7"/>
        <v>4.9073114753359484</v>
      </c>
      <c r="F37" s="13">
        <f t="shared" si="8"/>
        <v>3.4182537853095309E-3</v>
      </c>
      <c r="G37" s="10">
        <f t="shared" si="9"/>
        <v>19.397032141865282</v>
      </c>
      <c r="H37" s="10">
        <f t="shared" si="10"/>
        <v>66.914657855357504</v>
      </c>
    </row>
    <row r="38" spans="1:8" x14ac:dyDescent="0.25">
      <c r="A38">
        <v>145</v>
      </c>
      <c r="B38" s="11">
        <f t="shared" si="0"/>
        <v>475.72178477690284</v>
      </c>
      <c r="C38">
        <v>100.7</v>
      </c>
      <c r="D38">
        <f t="shared" si="6"/>
        <v>134.38068827263615</v>
      </c>
      <c r="E38">
        <f t="shared" si="7"/>
        <v>4.9006767293172278</v>
      </c>
      <c r="F38" s="13">
        <f t="shared" si="8"/>
        <v>3.4166526897879998E-3</v>
      </c>
      <c r="G38" s="10">
        <f t="shared" si="9"/>
        <v>19.534124139655887</v>
      </c>
      <c r="H38" s="10">
        <f t="shared" si="10"/>
        <v>67.1614234513806</v>
      </c>
    </row>
    <row r="39" spans="1:8" x14ac:dyDescent="0.25">
      <c r="A39">
        <v>150</v>
      </c>
      <c r="B39" s="11">
        <f t="shared" si="0"/>
        <v>492.12598425196848</v>
      </c>
      <c r="C39">
        <v>100.2</v>
      </c>
      <c r="D39">
        <f t="shared" si="6"/>
        <v>133.48912608405604</v>
      </c>
      <c r="E39">
        <f t="shared" si="7"/>
        <v>4.8940200219689771</v>
      </c>
      <c r="F39" s="13">
        <f t="shared" si="8"/>
        <v>3.4150465003507293E-3</v>
      </c>
      <c r="G39" s="10">
        <f t="shared" si="9"/>
        <v>19.671781459578654</v>
      </c>
      <c r="H39" s="10">
        <f t="shared" si="10"/>
        <v>67.409206627241574</v>
      </c>
    </row>
    <row r="40" spans="1:8" x14ac:dyDescent="0.25">
      <c r="A40">
        <v>155</v>
      </c>
      <c r="B40" s="11">
        <f t="shared" si="0"/>
        <v>508.53018372703411</v>
      </c>
      <c r="C40">
        <v>99.66</v>
      </c>
      <c r="D40">
        <f t="shared" si="6"/>
        <v>132.52957315042951</v>
      </c>
      <c r="E40">
        <f t="shared" si="7"/>
        <v>4.8868058141104411</v>
      </c>
      <c r="F40" s="13">
        <f t="shared" si="8"/>
        <v>3.4133060248866388E-3</v>
      </c>
      <c r="G40" s="10">
        <f t="shared" si="9"/>
        <v>19.821093921533645</v>
      </c>
      <c r="H40" s="10">
        <f t="shared" si="10"/>
        <v>67.677969058760567</v>
      </c>
    </row>
    <row r="41" spans="1:8" x14ac:dyDescent="0.25">
      <c r="A41">
        <v>160</v>
      </c>
      <c r="B41" s="11">
        <f t="shared" si="0"/>
        <v>524.93438320209975</v>
      </c>
      <c r="C41">
        <v>98.92</v>
      </c>
      <c r="D41">
        <f t="shared" si="6"/>
        <v>131.22022053939153</v>
      </c>
      <c r="E41">
        <f t="shared" si="7"/>
        <v>4.8768769845996012</v>
      </c>
      <c r="F41" s="13">
        <f t="shared" si="8"/>
        <v>3.4109110244749359E-3</v>
      </c>
      <c r="G41" s="10">
        <f t="shared" si="9"/>
        <v>20.026806086267413</v>
      </c>
      <c r="H41" s="10">
        <f t="shared" si="10"/>
        <v>68.048250955281347</v>
      </c>
    </row>
    <row r="42" spans="1:8" x14ac:dyDescent="0.25">
      <c r="A42">
        <v>165</v>
      </c>
      <c r="B42" s="11">
        <f t="shared" si="0"/>
        <v>541.33858267716528</v>
      </c>
      <c r="C42">
        <v>98.32</v>
      </c>
      <c r="D42">
        <f t="shared" si="6"/>
        <v>130.16329885971891</v>
      </c>
      <c r="E42">
        <f t="shared" si="7"/>
        <v>4.8687898072401881</v>
      </c>
      <c r="F42" s="13">
        <f t="shared" si="8"/>
        <v>3.4089605998701743E-3</v>
      </c>
      <c r="G42" s="10">
        <f t="shared" si="9"/>
        <v>20.194546146436437</v>
      </c>
      <c r="H42" s="10">
        <f t="shared" si="10"/>
        <v>68.35018306358559</v>
      </c>
    </row>
    <row r="43" spans="1:8" x14ac:dyDescent="0.25">
      <c r="A43">
        <v>170</v>
      </c>
      <c r="B43" s="11">
        <f t="shared" si="0"/>
        <v>557.74278215223092</v>
      </c>
      <c r="C43">
        <v>97.73</v>
      </c>
      <c r="D43">
        <f t="shared" si="6"/>
        <v>129.1280841631654</v>
      </c>
      <c r="E43">
        <f t="shared" si="7"/>
        <v>4.8608048122516765</v>
      </c>
      <c r="F43" s="13">
        <f t="shared" si="8"/>
        <v>3.407035116987821E-3</v>
      </c>
      <c r="G43" s="10">
        <f t="shared" si="9"/>
        <v>20.360329557185707</v>
      </c>
      <c r="H43" s="10">
        <f t="shared" si="10"/>
        <v>68.648593202934279</v>
      </c>
    </row>
    <row r="44" spans="1:8" x14ac:dyDescent="0.25">
      <c r="A44">
        <v>175</v>
      </c>
      <c r="B44" s="11">
        <f t="shared" si="0"/>
        <v>574.14698162729655</v>
      </c>
      <c r="C44">
        <v>97.11</v>
      </c>
      <c r="D44">
        <f t="shared" si="6"/>
        <v>128.0445772392618</v>
      </c>
      <c r="E44">
        <f t="shared" si="7"/>
        <v>4.8523784629730224</v>
      </c>
      <c r="F44" s="13">
        <f t="shared" si="8"/>
        <v>3.4050035277991353E-3</v>
      </c>
      <c r="G44" s="10">
        <f t="shared" si="9"/>
        <v>20.535451963793435</v>
      </c>
      <c r="H44" s="10">
        <f t="shared" si="10"/>
        <v>68.963813534828176</v>
      </c>
    </row>
    <row r="45" spans="1:8" x14ac:dyDescent="0.25">
      <c r="A45">
        <v>180</v>
      </c>
      <c r="B45" s="11">
        <f t="shared" si="0"/>
        <v>590.55118110236219</v>
      </c>
      <c r="C45">
        <v>96.53</v>
      </c>
      <c r="D45">
        <f t="shared" si="6"/>
        <v>127.03498204105841</v>
      </c>
      <c r="E45">
        <f t="shared" si="7"/>
        <v>4.8444624976716337</v>
      </c>
      <c r="F45" s="13">
        <f t="shared" si="8"/>
        <v>3.4030952919410747E-3</v>
      </c>
      <c r="G45" s="10">
        <f t="shared" si="9"/>
        <v>20.700131780945526</v>
      </c>
      <c r="H45" s="10">
        <f t="shared" si="10"/>
        <v>69.260237205701941</v>
      </c>
    </row>
    <row r="46" spans="1:8" x14ac:dyDescent="0.25">
      <c r="A46">
        <v>185</v>
      </c>
      <c r="B46" s="11">
        <f t="shared" si="0"/>
        <v>606.95538057742783</v>
      </c>
      <c r="C46">
        <v>95.85</v>
      </c>
      <c r="D46">
        <f t="shared" si="6"/>
        <v>125.85622225875392</v>
      </c>
      <c r="E46">
        <f t="shared" si="7"/>
        <v>4.8351401622244632</v>
      </c>
      <c r="F46" s="13">
        <f t="shared" si="8"/>
        <v>3.4008484065727253E-3</v>
      </c>
      <c r="G46" s="10">
        <f t="shared" si="9"/>
        <v>20.894273795717538</v>
      </c>
      <c r="H46" s="10">
        <f t="shared" si="10"/>
        <v>69.609692832291572</v>
      </c>
    </row>
    <row r="47" spans="1:8" x14ac:dyDescent="0.25">
      <c r="A47">
        <v>190</v>
      </c>
      <c r="B47" s="11">
        <f t="shared" si="0"/>
        <v>623.35958005249336</v>
      </c>
      <c r="C47">
        <v>95.04</v>
      </c>
      <c r="D47">
        <f t="shared" si="6"/>
        <v>124.45897166841553</v>
      </c>
      <c r="E47">
        <f t="shared" si="7"/>
        <v>4.8239761167609281</v>
      </c>
      <c r="F47" s="13">
        <f t="shared" si="8"/>
        <v>3.3981581588106474E-3</v>
      </c>
      <c r="G47" s="10">
        <f t="shared" si="9"/>
        <v>21.127062239504255</v>
      </c>
      <c r="H47" s="10">
        <f t="shared" si="10"/>
        <v>70.028712031107659</v>
      </c>
    </row>
    <row r="48" spans="1:8" x14ac:dyDescent="0.25">
      <c r="A48">
        <v>195</v>
      </c>
      <c r="B48" s="11">
        <f t="shared" si="0"/>
        <v>639.763779527559</v>
      </c>
      <c r="C48">
        <v>94.27</v>
      </c>
      <c r="D48">
        <f t="shared" si="6"/>
        <v>123.13758545121512</v>
      </c>
      <c r="E48">
        <f t="shared" si="7"/>
        <v>4.8133023111311264</v>
      </c>
      <c r="F48" s="13">
        <f t="shared" si="8"/>
        <v>3.3955865857618235E-3</v>
      </c>
      <c r="G48" s="10">
        <f t="shared" si="9"/>
        <v>21.349926520248971</v>
      </c>
      <c r="H48" s="10">
        <f t="shared" si="10"/>
        <v>70.429867736448145</v>
      </c>
    </row>
    <row r="49" spans="1:8" x14ac:dyDescent="0.25">
      <c r="A49">
        <v>200</v>
      </c>
      <c r="B49" s="11">
        <f t="shared" si="0"/>
        <v>656.16797900262463</v>
      </c>
      <c r="C49">
        <v>93.47</v>
      </c>
      <c r="D49">
        <f t="shared" si="6"/>
        <v>121.7717482791244</v>
      </c>
      <c r="E49">
        <f t="shared" si="7"/>
        <v>4.8021483766395061</v>
      </c>
      <c r="F49" s="13">
        <f t="shared" si="8"/>
        <v>3.3928999014165434E-3</v>
      </c>
      <c r="G49" s="10">
        <f t="shared" si="9"/>
        <v>21.583127724309747</v>
      </c>
      <c r="H49" s="10">
        <f t="shared" si="10"/>
        <v>70.849629903757545</v>
      </c>
    </row>
    <row r="50" spans="1:8" x14ac:dyDescent="0.25">
      <c r="B50" s="11"/>
      <c r="F50" s="13"/>
      <c r="G50" s="10"/>
      <c r="H50" s="10"/>
    </row>
    <row r="51" spans="1:8" x14ac:dyDescent="0.25">
      <c r="B51" s="11"/>
      <c r="F51" s="13"/>
      <c r="G51" s="10"/>
      <c r="H51" s="10"/>
    </row>
    <row r="52" spans="1:8" x14ac:dyDescent="0.25">
      <c r="B52" s="11"/>
      <c r="F52" s="13"/>
      <c r="G52" s="10"/>
      <c r="H52" s="10"/>
    </row>
    <row r="53" spans="1:8" x14ac:dyDescent="0.25">
      <c r="B53" s="11"/>
      <c r="F53" s="13"/>
      <c r="G53" s="10"/>
      <c r="H53" s="10"/>
    </row>
    <row r="54" spans="1:8" x14ac:dyDescent="0.25">
      <c r="B54" s="11"/>
      <c r="F54" s="13"/>
      <c r="G54" s="10"/>
      <c r="H54" s="10"/>
    </row>
    <row r="55" spans="1:8" x14ac:dyDescent="0.25">
      <c r="B55" s="11"/>
      <c r="F55" s="13"/>
      <c r="G55" s="10"/>
      <c r="H55" s="10"/>
    </row>
    <row r="56" spans="1:8" x14ac:dyDescent="0.25">
      <c r="B56" s="11"/>
      <c r="F56" s="13"/>
      <c r="G56" s="10"/>
      <c r="H56" s="10"/>
    </row>
    <row r="57" spans="1:8" x14ac:dyDescent="0.25">
      <c r="B57" s="11"/>
      <c r="F57" s="13"/>
      <c r="G57" s="10"/>
      <c r="H57" s="10"/>
    </row>
    <row r="58" spans="1:8" x14ac:dyDescent="0.25">
      <c r="B58" s="11"/>
      <c r="F58" s="13"/>
      <c r="G58" s="10"/>
      <c r="H58" s="10"/>
    </row>
    <row r="59" spans="1:8" x14ac:dyDescent="0.25">
      <c r="B59" s="11"/>
      <c r="F59" s="13"/>
      <c r="G59" s="10"/>
      <c r="H59" s="10"/>
    </row>
    <row r="60" spans="1:8" x14ac:dyDescent="0.25">
      <c r="B60" s="11"/>
      <c r="F60" s="13"/>
      <c r="G60" s="10"/>
      <c r="H60" s="10"/>
    </row>
  </sheetData>
  <pageMargins left="0.7" right="0.7" top="0.75" bottom="0.75" header="0.3" footer="0.3"/>
  <pageSetup orientation="portrait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5" x14ac:dyDescent="0.25"/>
  <cols>
    <col min="1" max="1" width="10.42578125" bestFit="1" customWidth="1"/>
    <col min="2" max="2" width="5.5703125" bestFit="1" customWidth="1"/>
  </cols>
  <sheetData>
    <row r="1" spans="1:2" x14ac:dyDescent="0.25">
      <c r="A1" s="3" t="s">
        <v>7</v>
      </c>
      <c r="B1" s="12" t="s">
        <v>18</v>
      </c>
    </row>
    <row r="2" spans="1:2" x14ac:dyDescent="0.25">
      <c r="A2">
        <v>5</v>
      </c>
      <c r="B2" s="12">
        <v>20.015653714589632</v>
      </c>
    </row>
    <row r="3" spans="1:2" x14ac:dyDescent="0.25">
      <c r="A3">
        <v>10</v>
      </c>
      <c r="B3" s="12">
        <v>14.621900627201569</v>
      </c>
    </row>
    <row r="4" spans="1:2" x14ac:dyDescent="0.25">
      <c r="A4">
        <v>15</v>
      </c>
      <c r="B4" s="12">
        <v>14.612325762709759</v>
      </c>
    </row>
    <row r="5" spans="1:2" x14ac:dyDescent="0.25">
      <c r="A5">
        <v>20</v>
      </c>
      <c r="B5" s="12">
        <v>14.621900627201569</v>
      </c>
    </row>
    <row r="6" spans="1:2" x14ac:dyDescent="0.25">
      <c r="A6">
        <v>25</v>
      </c>
      <c r="B6" s="12">
        <v>14.657827589538556</v>
      </c>
    </row>
    <row r="7" spans="1:2" x14ac:dyDescent="0.25">
      <c r="A7">
        <v>30</v>
      </c>
      <c r="B7" s="12">
        <v>14.703383301785436</v>
      </c>
    </row>
    <row r="8" spans="1:2" x14ac:dyDescent="0.25">
      <c r="A8">
        <v>35</v>
      </c>
      <c r="B8" s="12">
        <v>14.765810407064805</v>
      </c>
    </row>
    <row r="9" spans="1:2" x14ac:dyDescent="0.25">
      <c r="A9">
        <v>40</v>
      </c>
      <c r="B9" s="12">
        <v>14.835560825389166</v>
      </c>
    </row>
    <row r="10" spans="1:2" x14ac:dyDescent="0.25">
      <c r="A10">
        <v>45</v>
      </c>
      <c r="B10" s="12">
        <v>14.895792787541495</v>
      </c>
    </row>
    <row r="11" spans="1:2" x14ac:dyDescent="0.25">
      <c r="A11">
        <v>50</v>
      </c>
      <c r="B11" s="12">
        <v>14.953705062681308</v>
      </c>
    </row>
    <row r="12" spans="1:2" x14ac:dyDescent="0.25">
      <c r="A12">
        <v>55</v>
      </c>
      <c r="B12" s="12">
        <v>15.364027008923074</v>
      </c>
    </row>
    <row r="13" spans="1:2" x14ac:dyDescent="0.25">
      <c r="A13">
        <v>60</v>
      </c>
      <c r="B13" s="12">
        <v>15.714755927213048</v>
      </c>
    </row>
    <row r="14" spans="1:2" x14ac:dyDescent="0.25">
      <c r="A14">
        <v>65</v>
      </c>
      <c r="B14" s="12">
        <v>16.026557977583707</v>
      </c>
    </row>
    <row r="15" spans="1:2" x14ac:dyDescent="0.25">
      <c r="A15">
        <v>70</v>
      </c>
      <c r="B15" s="12">
        <v>16.46405592888334</v>
      </c>
    </row>
    <row r="16" spans="1:2" x14ac:dyDescent="0.25">
      <c r="A16">
        <v>75</v>
      </c>
      <c r="B16" s="12">
        <v>16.605173594131713</v>
      </c>
    </row>
    <row r="17" spans="1:2" x14ac:dyDescent="0.25">
      <c r="A17">
        <v>80</v>
      </c>
      <c r="B17" s="12">
        <v>16.643066669101472</v>
      </c>
    </row>
    <row r="18" spans="1:2" x14ac:dyDescent="0.25">
      <c r="A18">
        <v>85</v>
      </c>
      <c r="B18" s="12">
        <v>17.298599236294649</v>
      </c>
    </row>
    <row r="19" spans="1:2" x14ac:dyDescent="0.25">
      <c r="A19">
        <v>90</v>
      </c>
      <c r="B19" s="12">
        <v>17.344967446553483</v>
      </c>
    </row>
    <row r="20" spans="1:2" x14ac:dyDescent="0.25">
      <c r="A20">
        <v>95</v>
      </c>
      <c r="B20" s="12">
        <v>17.603684224998005</v>
      </c>
    </row>
    <row r="21" spans="1:2" x14ac:dyDescent="0.25">
      <c r="A21">
        <v>100</v>
      </c>
      <c r="B21" s="12">
        <v>17.785926650300667</v>
      </c>
    </row>
    <row r="22" spans="1:2" x14ac:dyDescent="0.25">
      <c r="A22">
        <v>105</v>
      </c>
      <c r="B22" s="12">
        <v>17.992749403661662</v>
      </c>
    </row>
    <row r="23" spans="1:2" x14ac:dyDescent="0.25">
      <c r="A23">
        <v>110</v>
      </c>
      <c r="B23" s="12">
        <v>18.15065684746429</v>
      </c>
    </row>
    <row r="24" spans="1:2" x14ac:dyDescent="0.25">
      <c r="A24">
        <v>115</v>
      </c>
      <c r="B24" s="12">
        <v>18.258976342168012</v>
      </c>
    </row>
    <row r="25" spans="1:2" x14ac:dyDescent="0.25">
      <c r="A25">
        <v>120</v>
      </c>
      <c r="B25" s="12">
        <v>18.997194563289099</v>
      </c>
    </row>
    <row r="26" spans="1:2" x14ac:dyDescent="0.25">
      <c r="A26">
        <v>125</v>
      </c>
      <c r="B26" s="12">
        <v>19.108237439619813</v>
      </c>
    </row>
    <row r="27" spans="1:2" x14ac:dyDescent="0.25">
      <c r="A27">
        <v>130</v>
      </c>
      <c r="B27" s="12">
        <v>19.18156330247723</v>
      </c>
    </row>
    <row r="28" spans="1:2" x14ac:dyDescent="0.25">
      <c r="A28">
        <v>135</v>
      </c>
      <c r="B28" s="12">
        <v>19.290488659390178</v>
      </c>
    </row>
    <row r="29" spans="1:2" x14ac:dyDescent="0.25">
      <c r="A29">
        <v>140</v>
      </c>
      <c r="B29" s="12">
        <v>19.397032141865282</v>
      </c>
    </row>
    <row r="30" spans="1:2" x14ac:dyDescent="0.25">
      <c r="A30">
        <v>145</v>
      </c>
      <c r="B30" s="12">
        <v>19.534124139655887</v>
      </c>
    </row>
    <row r="31" spans="1:2" x14ac:dyDescent="0.25">
      <c r="A31">
        <v>150</v>
      </c>
      <c r="B31" s="12">
        <v>19.671781459578654</v>
      </c>
    </row>
    <row r="32" spans="1:2" x14ac:dyDescent="0.25">
      <c r="A32">
        <v>155</v>
      </c>
      <c r="B32" s="12">
        <v>19.821093921533645</v>
      </c>
    </row>
    <row r="33" spans="1:2" x14ac:dyDescent="0.25">
      <c r="A33">
        <v>160</v>
      </c>
      <c r="B33" s="12">
        <v>20.026806086267413</v>
      </c>
    </row>
    <row r="34" spans="1:2" x14ac:dyDescent="0.25">
      <c r="A34">
        <v>165</v>
      </c>
      <c r="B34" s="12">
        <v>20.194546146436437</v>
      </c>
    </row>
    <row r="35" spans="1:2" x14ac:dyDescent="0.25">
      <c r="A35">
        <v>170</v>
      </c>
      <c r="B35" s="12">
        <v>20.360329557185707</v>
      </c>
    </row>
    <row r="36" spans="1:2" x14ac:dyDescent="0.25">
      <c r="A36">
        <v>175</v>
      </c>
      <c r="B36" s="12">
        <v>20.535451963793435</v>
      </c>
    </row>
    <row r="37" spans="1:2" x14ac:dyDescent="0.25">
      <c r="A37">
        <v>180</v>
      </c>
      <c r="B37" s="12">
        <v>20.700131780945526</v>
      </c>
    </row>
    <row r="38" spans="1:2" x14ac:dyDescent="0.25">
      <c r="A38">
        <v>185</v>
      </c>
      <c r="B38" s="12">
        <v>20.894273795717538</v>
      </c>
    </row>
    <row r="39" spans="1:2" x14ac:dyDescent="0.25">
      <c r="A39">
        <v>190</v>
      </c>
      <c r="B39" s="12">
        <v>21.127062239504255</v>
      </c>
    </row>
    <row r="40" spans="1:2" x14ac:dyDescent="0.25">
      <c r="A40">
        <v>195</v>
      </c>
      <c r="B40" s="12">
        <v>21.349926520248971</v>
      </c>
    </row>
    <row r="41" spans="1:2" x14ac:dyDescent="0.25">
      <c r="A41">
        <v>200</v>
      </c>
      <c r="B41" s="12">
        <v>21.583127724309747</v>
      </c>
    </row>
    <row r="42" spans="1:2" x14ac:dyDescent="0.25">
      <c r="B42" s="12"/>
    </row>
    <row r="43" spans="1:2" x14ac:dyDescent="0.25">
      <c r="B43" s="12"/>
    </row>
    <row r="44" spans="1:2" x14ac:dyDescent="0.25">
      <c r="B44" s="12"/>
    </row>
    <row r="45" spans="1:2" x14ac:dyDescent="0.25">
      <c r="B45" s="12"/>
    </row>
    <row r="46" spans="1:2" x14ac:dyDescent="0.25">
      <c r="B46" s="12"/>
    </row>
    <row r="47" spans="1:2" x14ac:dyDescent="0.25">
      <c r="B47" s="12"/>
    </row>
    <row r="48" spans="1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TD Data</vt:lpstr>
      <vt:lpstr>TD Plot</vt:lpstr>
      <vt:lpstr>Sheet3</vt:lpstr>
      <vt:lpstr>Chart1</vt:lpstr>
      <vt:lpstr>'TD Data'!Print_Area</vt:lpstr>
      <vt:lpstr>'TD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cp:lastPrinted>2011-07-21T19:38:50Z</cp:lastPrinted>
  <dcterms:created xsi:type="dcterms:W3CDTF">2011-06-26T16:39:25Z</dcterms:created>
  <dcterms:modified xsi:type="dcterms:W3CDTF">2012-01-03T16:51:18Z</dcterms:modified>
</cp:coreProperties>
</file>