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55" windowHeight="7935"/>
  </bookViews>
  <sheets>
    <sheet name="TD DATA" sheetId="1" r:id="rId1"/>
    <sheet name="TD PLOT" sheetId="2" r:id="rId2"/>
    <sheet name="Chart1" sheetId="4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D27" i="1" l="1"/>
  <c r="E27" i="1" s="1"/>
  <c r="F27" i="1" s="1"/>
  <c r="G27" i="1" s="1"/>
  <c r="H27" i="1" s="1"/>
  <c r="D26" i="1"/>
  <c r="E26" i="1" s="1"/>
  <c r="F26" i="1" s="1"/>
  <c r="G26" i="1" s="1"/>
  <c r="H26" i="1" s="1"/>
  <c r="D25" i="1"/>
  <c r="E25" i="1" s="1"/>
  <c r="F25" i="1" s="1"/>
  <c r="G25" i="1" s="1"/>
  <c r="H25" i="1" s="1"/>
  <c r="D24" i="1"/>
  <c r="E24" i="1" s="1"/>
  <c r="F24" i="1" s="1"/>
  <c r="G24" i="1" s="1"/>
  <c r="H24" i="1" s="1"/>
  <c r="D23" i="1"/>
  <c r="E23" i="1" s="1"/>
  <c r="F23" i="1" s="1"/>
  <c r="G23" i="1" s="1"/>
  <c r="H23" i="1" s="1"/>
  <c r="D22" i="1"/>
  <c r="E22" i="1" s="1"/>
  <c r="F22" i="1" s="1"/>
  <c r="G22" i="1" s="1"/>
  <c r="H22" i="1" s="1"/>
  <c r="D21" i="1"/>
  <c r="E21" i="1" s="1"/>
  <c r="F21" i="1" s="1"/>
  <c r="G21" i="1" s="1"/>
  <c r="H21" i="1" s="1"/>
  <c r="D20" i="1"/>
  <c r="E20" i="1" s="1"/>
  <c r="F20" i="1" s="1"/>
  <c r="G20" i="1" s="1"/>
  <c r="H20" i="1" s="1"/>
  <c r="D19" i="1"/>
  <c r="E19" i="1" s="1"/>
  <c r="F19" i="1" s="1"/>
  <c r="G19" i="1" s="1"/>
  <c r="H19" i="1" s="1"/>
  <c r="D18" i="1"/>
  <c r="E18" i="1" s="1"/>
  <c r="F18" i="1" s="1"/>
  <c r="G18" i="1" s="1"/>
  <c r="H18" i="1" s="1"/>
  <c r="D17" i="1"/>
  <c r="E17" i="1" s="1"/>
  <c r="F17" i="1" s="1"/>
  <c r="G17" i="1" s="1"/>
  <c r="H17" i="1" s="1"/>
  <c r="D16" i="1"/>
  <c r="E16" i="1" s="1"/>
  <c r="F16" i="1" s="1"/>
  <c r="G16" i="1" s="1"/>
  <c r="H16" i="1" s="1"/>
  <c r="D15" i="1"/>
  <c r="E15" i="1" s="1"/>
  <c r="F15" i="1" s="1"/>
  <c r="G15" i="1" s="1"/>
  <c r="H15" i="1" s="1"/>
  <c r="D14" i="1"/>
  <c r="E14" i="1" s="1"/>
  <c r="F14" i="1" s="1"/>
  <c r="G14" i="1" s="1"/>
  <c r="H14" i="1" s="1"/>
  <c r="D13" i="1"/>
  <c r="E13" i="1" s="1"/>
  <c r="F13" i="1" s="1"/>
  <c r="G13" i="1" s="1"/>
  <c r="H13" i="1" s="1"/>
  <c r="D12" i="1"/>
  <c r="E12" i="1" s="1"/>
  <c r="F12" i="1" s="1"/>
  <c r="G12" i="1" s="1"/>
  <c r="H12" i="1" s="1"/>
  <c r="D11" i="1"/>
  <c r="E11" i="1" s="1"/>
  <c r="F11" i="1" s="1"/>
  <c r="G11" i="1" s="1"/>
  <c r="H11" i="1" s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D10" i="1"/>
  <c r="E10" i="1" s="1"/>
  <c r="F10" i="1" s="1"/>
  <c r="G10" i="1" s="1"/>
  <c r="H10" i="1" s="1"/>
  <c r="B10" i="1"/>
</calcChain>
</file>

<file path=xl/sharedStrings.xml><?xml version="1.0" encoding="utf-8"?>
<sst xmlns="http://schemas.openxmlformats.org/spreadsheetml/2006/main" count="24" uniqueCount="21">
  <si>
    <t>Project:</t>
  </si>
  <si>
    <t>Date Logged:</t>
  </si>
  <si>
    <t>Well:</t>
  </si>
  <si>
    <t>Owner:</t>
  </si>
  <si>
    <t>Location:</t>
  </si>
  <si>
    <t>UTM.E:</t>
  </si>
  <si>
    <t>Water Level:</t>
  </si>
  <si>
    <t>DEPTH (M)</t>
  </si>
  <si>
    <t>DEPTH (FT)</t>
  </si>
  <si>
    <t>KOHM</t>
  </si>
  <si>
    <t>R</t>
  </si>
  <si>
    <t>LN ®</t>
  </si>
  <si>
    <t>T(K)</t>
  </si>
  <si>
    <t>T(°C)</t>
  </si>
  <si>
    <t>T(°F)</t>
  </si>
  <si>
    <t>Intrepid Potash</t>
  </si>
  <si>
    <t>1-2 Harvest</t>
  </si>
  <si>
    <t>UTM.N:</t>
  </si>
  <si>
    <t>NAD83</t>
  </si>
  <si>
    <t>m</t>
  </si>
  <si>
    <t>(C-01-19)23cbc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</si>
</sst>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00000E+00"/>
    <numFmt numFmtId="166" formatCode="0.000000"/>
    <numFmt numFmtId="167" formatCode="0.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right"/>
    </xf>
    <xf numFmtId="1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0" fontId="1" fillId="0" borderId="0" xfId="0" applyFont="1"/>
    <xf numFmtId="166" fontId="1" fillId="0" borderId="0" xfId="0" applyNumberFormat="1" applyFont="1"/>
    <xf numFmtId="2" fontId="1" fillId="0" borderId="0" xfId="0" applyNumberFormat="1" applyFont="1"/>
    <xf numFmtId="14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/>
    <xf numFmtId="2" fontId="0" fillId="0" borderId="0" xfId="0" applyNumberFormat="1"/>
    <xf numFmtId="166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1-2 Harvest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'TD PLOT'!$B$1</c:f>
              <c:strCache>
                <c:ptCount val="1"/>
                <c:pt idx="0">
                  <c:v>T(°C)</c:v>
                </c:pt>
              </c:strCache>
            </c:strRef>
          </c:tx>
          <c:xVal>
            <c:numRef>
              <c:f>'TD PLOT'!$A$2:$A$23</c:f>
              <c:numCache>
                <c:formatCode>0.0</c:formatCode>
                <c:ptCount val="22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</c:numCache>
            </c:numRef>
          </c:xVal>
          <c:yVal>
            <c:numRef>
              <c:f>'TD PLOT'!$B$2:$B$23</c:f>
              <c:numCache>
                <c:formatCode>0.00</c:formatCode>
                <c:ptCount val="22"/>
                <c:pt idx="0">
                  <c:v>19.285033999983909</c:v>
                </c:pt>
                <c:pt idx="1">
                  <c:v>18.195528579113045</c:v>
                </c:pt>
                <c:pt idx="2">
                  <c:v>14.607539222659398</c:v>
                </c:pt>
                <c:pt idx="3">
                  <c:v>14.528646954250291</c:v>
                </c:pt>
                <c:pt idx="4">
                  <c:v>14.395136409029931</c:v>
                </c:pt>
                <c:pt idx="5">
                  <c:v>14.295304053910343</c:v>
                </c:pt>
                <c:pt idx="6">
                  <c:v>14.250225748438879</c:v>
                </c:pt>
                <c:pt idx="7">
                  <c:v>14.266827483397947</c:v>
                </c:pt>
                <c:pt idx="8">
                  <c:v>14.278690193275963</c:v>
                </c:pt>
                <c:pt idx="9">
                  <c:v>14.295304053910343</c:v>
                </c:pt>
                <c:pt idx="10">
                  <c:v>14.447532119238303</c:v>
                </c:pt>
                <c:pt idx="11">
                  <c:v>14.468987155518676</c:v>
                </c:pt>
                <c:pt idx="12">
                  <c:v>14.559706477178054</c:v>
                </c:pt>
                <c:pt idx="13">
                  <c:v>14.669810701827657</c:v>
                </c:pt>
                <c:pt idx="14">
                  <c:v>14.825932516176238</c:v>
                </c:pt>
                <c:pt idx="15">
                  <c:v>14.854824721878003</c:v>
                </c:pt>
                <c:pt idx="16">
                  <c:v>14.895792787541495</c:v>
                </c:pt>
                <c:pt idx="17">
                  <c:v>15.002032655872142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589248"/>
        <c:axId val="153591168"/>
      </c:scatterChart>
      <c:valAx>
        <c:axId val="1535892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Depth,</a:t>
                </a:r>
                <a:r>
                  <a:rPr lang="en-US" baseline="0"/>
                  <a:t> Meters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53591168"/>
        <c:crosses val="autoZero"/>
        <c:crossBetween val="midCat"/>
      </c:valAx>
      <c:valAx>
        <c:axId val="153591168"/>
        <c:scaling>
          <c:orientation val="minMax"/>
          <c:max val="20"/>
          <c:min val="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Temperature,</a:t>
                </a:r>
                <a:r>
                  <a:rPr lang="en-US" baseline="0"/>
                  <a:t> °C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53589248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workbookViewId="0"/>
  </sheetViews>
  <sheetFormatPr defaultRowHeight="15" x14ac:dyDescent="0.25"/>
  <cols>
    <col min="1" max="1" width="12.42578125" bestFit="1" customWidth="1"/>
    <col min="2" max="2" width="11.140625" bestFit="1" customWidth="1"/>
  </cols>
  <sheetData>
    <row r="1" spans="1:8" x14ac:dyDescent="0.25">
      <c r="A1" s="1" t="s">
        <v>0</v>
      </c>
      <c r="B1" t="s">
        <v>15</v>
      </c>
    </row>
    <row r="2" spans="1:8" x14ac:dyDescent="0.25">
      <c r="A2" s="1" t="s">
        <v>1</v>
      </c>
      <c r="B2" s="9">
        <v>40716</v>
      </c>
    </row>
    <row r="3" spans="1:8" x14ac:dyDescent="0.25">
      <c r="A3" s="1" t="s">
        <v>2</v>
      </c>
      <c r="B3" t="s">
        <v>16</v>
      </c>
    </row>
    <row r="4" spans="1:8" x14ac:dyDescent="0.25">
      <c r="A4" s="1" t="s">
        <v>3</v>
      </c>
      <c r="B4" t="s">
        <v>15</v>
      </c>
    </row>
    <row r="5" spans="1:8" x14ac:dyDescent="0.25">
      <c r="A5" s="1" t="s">
        <v>4</v>
      </c>
      <c r="B5" t="s">
        <v>20</v>
      </c>
    </row>
    <row r="6" spans="1:8" x14ac:dyDescent="0.25">
      <c r="A6" s="2" t="s">
        <v>5</v>
      </c>
      <c r="B6">
        <v>248338</v>
      </c>
      <c r="C6" s="10" t="s">
        <v>17</v>
      </c>
      <c r="D6">
        <v>4512353</v>
      </c>
      <c r="E6" t="s">
        <v>18</v>
      </c>
    </row>
    <row r="7" spans="1:8" x14ac:dyDescent="0.25">
      <c r="A7" s="1" t="s">
        <v>6</v>
      </c>
      <c r="B7">
        <v>11.7</v>
      </c>
      <c r="C7" t="s">
        <v>19</v>
      </c>
    </row>
    <row r="9" spans="1:8" x14ac:dyDescent="0.25">
      <c r="A9" s="3" t="s">
        <v>7</v>
      </c>
      <c r="B9" s="3" t="s">
        <v>8</v>
      </c>
      <c r="C9" s="4" t="s">
        <v>9</v>
      </c>
      <c r="D9" s="5" t="s">
        <v>10</v>
      </c>
      <c r="E9" s="6" t="s">
        <v>11</v>
      </c>
      <c r="F9" s="7" t="s">
        <v>12</v>
      </c>
      <c r="G9" s="8" t="s">
        <v>13</v>
      </c>
      <c r="H9" s="8" t="s">
        <v>14</v>
      </c>
    </row>
    <row r="10" spans="1:8" x14ac:dyDescent="0.25">
      <c r="A10" s="11">
        <v>5</v>
      </c>
      <c r="B10" s="11">
        <f t="shared" ref="B10:B31" si="0">(A10/0.3048)</f>
        <v>16.404199475065617</v>
      </c>
      <c r="C10" s="12">
        <v>101.61</v>
      </c>
      <c r="D10">
        <f t="shared" ref="D10" si="1">((400*C10)/(400-C10)-0.2)</f>
        <v>136.0109990281176</v>
      </c>
      <c r="E10">
        <f t="shared" ref="E10" si="2">LN(D10)</f>
        <v>4.9127357576725759</v>
      </c>
      <c r="F10" s="13">
        <f t="shared" ref="F10" si="3">((0.002284191721)+(0.0002220373894)*E10+(0.000001605609142)*E10^2+(0.00000004899139441)*E10^3)</f>
        <v>3.4195629241879928E-3</v>
      </c>
      <c r="G10" s="8">
        <f t="shared" ref="G10" si="4">1/F10-273.15</f>
        <v>19.285033999983909</v>
      </c>
      <c r="H10" s="8">
        <f t="shared" ref="H10" si="5">(G10*9/5+32)</f>
        <v>66.713061199971037</v>
      </c>
    </row>
    <row r="11" spans="1:8" x14ac:dyDescent="0.25">
      <c r="A11" s="11">
        <v>10</v>
      </c>
      <c r="B11" s="11">
        <f t="shared" si="0"/>
        <v>32.808398950131235</v>
      </c>
      <c r="C11">
        <v>105.67</v>
      </c>
      <c r="D11">
        <f t="shared" ref="D11:D31" si="6">((400*C11)/(400-C11)-0.2)</f>
        <v>143.40751537390005</v>
      </c>
      <c r="E11">
        <f t="shared" ref="E11:E31" si="7">LN(D11)</f>
        <v>4.9656903352573769</v>
      </c>
      <c r="F11" s="13">
        <f t="shared" ref="F11:F31" si="8">((0.002284191721)+(0.0002220373894)*E11+(0.000001605609142)*E11^2+(0.00000004899139441)*E11^3)</f>
        <v>3.4323506005977931E-3</v>
      </c>
      <c r="G11" s="8">
        <f t="shared" ref="G11:G31" si="9">1/F11-273.15</f>
        <v>18.195528579113045</v>
      </c>
      <c r="H11" s="8">
        <f t="shared" ref="H11:H31" si="10">(G11*9/5+32)</f>
        <v>64.751951442403481</v>
      </c>
    </row>
    <row r="12" spans="1:8" x14ac:dyDescent="0.25">
      <c r="A12" s="11">
        <v>15</v>
      </c>
      <c r="B12" s="11">
        <f t="shared" si="0"/>
        <v>49.212598425196845</v>
      </c>
      <c r="C12">
        <v>119.96</v>
      </c>
      <c r="D12">
        <f t="shared" si="6"/>
        <v>171.14695043565206</v>
      </c>
      <c r="E12">
        <f t="shared" si="7"/>
        <v>5.142522546737708</v>
      </c>
      <c r="F12" s="13">
        <f t="shared" si="8"/>
        <v>3.4751478717164933E-3</v>
      </c>
      <c r="G12" s="8">
        <f t="shared" si="9"/>
        <v>14.607539222659398</v>
      </c>
      <c r="H12" s="8">
        <f t="shared" si="10"/>
        <v>58.293570600786914</v>
      </c>
    </row>
    <row r="13" spans="1:8" x14ac:dyDescent="0.25">
      <c r="A13" s="11">
        <v>20</v>
      </c>
      <c r="B13" s="11">
        <f t="shared" si="0"/>
        <v>65.616797900262469</v>
      </c>
      <c r="C13">
        <v>120.29</v>
      </c>
      <c r="D13">
        <f t="shared" si="6"/>
        <v>171.82102177255015</v>
      </c>
      <c r="E13">
        <f t="shared" si="7"/>
        <v>5.1464533639536656</v>
      </c>
      <c r="F13" s="13">
        <f t="shared" si="8"/>
        <v>3.4761008875261803E-3</v>
      </c>
      <c r="G13" s="8">
        <f t="shared" si="9"/>
        <v>14.528646954250291</v>
      </c>
      <c r="H13" s="8">
        <f t="shared" si="10"/>
        <v>58.151564517650527</v>
      </c>
    </row>
    <row r="14" spans="1:8" x14ac:dyDescent="0.25">
      <c r="A14" s="11">
        <v>25</v>
      </c>
      <c r="B14" s="11">
        <f t="shared" si="0"/>
        <v>82.020997375328079</v>
      </c>
      <c r="C14">
        <v>120.85</v>
      </c>
      <c r="D14">
        <f t="shared" si="6"/>
        <v>172.96854737596277</v>
      </c>
      <c r="E14">
        <f t="shared" si="7"/>
        <v>5.1531097708935096</v>
      </c>
      <c r="F14" s="13">
        <f t="shared" si="8"/>
        <v>3.4777148815256283E-3</v>
      </c>
      <c r="G14" s="8">
        <f t="shared" si="9"/>
        <v>14.395136409029931</v>
      </c>
      <c r="H14" s="8">
        <f t="shared" si="10"/>
        <v>57.911245536253873</v>
      </c>
    </row>
    <row r="15" spans="1:8" x14ac:dyDescent="0.25">
      <c r="A15" s="11">
        <v>30</v>
      </c>
      <c r="B15" s="11">
        <f t="shared" si="0"/>
        <v>98.425196850393689</v>
      </c>
      <c r="C15">
        <v>121.27</v>
      </c>
      <c r="D15">
        <f t="shared" si="6"/>
        <v>173.83221755821046</v>
      </c>
      <c r="E15">
        <f t="shared" si="7"/>
        <v>5.1580905671032804</v>
      </c>
      <c r="F15" s="13">
        <f t="shared" si="8"/>
        <v>3.4789227233729659E-3</v>
      </c>
      <c r="G15" s="8">
        <f t="shared" si="9"/>
        <v>14.295304053910343</v>
      </c>
      <c r="H15" s="8">
        <f t="shared" si="10"/>
        <v>57.731547297038617</v>
      </c>
    </row>
    <row r="16" spans="1:8" x14ac:dyDescent="0.25">
      <c r="A16" s="11">
        <v>35</v>
      </c>
      <c r="B16" s="11">
        <f t="shared" si="0"/>
        <v>114.82939632545931</v>
      </c>
      <c r="C16">
        <v>121.46</v>
      </c>
      <c r="D16">
        <f t="shared" si="6"/>
        <v>174.22378114453937</v>
      </c>
      <c r="E16">
        <f t="shared" si="7"/>
        <v>5.160340571430055</v>
      </c>
      <c r="F16" s="13">
        <f t="shared" si="8"/>
        <v>3.4794683873188709E-3</v>
      </c>
      <c r="G16" s="8">
        <f t="shared" si="9"/>
        <v>14.250225748438879</v>
      </c>
      <c r="H16" s="8">
        <f t="shared" si="10"/>
        <v>57.650406347189985</v>
      </c>
    </row>
    <row r="17" spans="1:8" x14ac:dyDescent="0.25">
      <c r="A17" s="11">
        <v>40</v>
      </c>
      <c r="B17" s="11">
        <f t="shared" si="0"/>
        <v>131.23359580052494</v>
      </c>
      <c r="C17">
        <v>121.39</v>
      </c>
      <c r="D17">
        <f t="shared" si="6"/>
        <v>174.07945874161013</v>
      </c>
      <c r="E17">
        <f t="shared" si="7"/>
        <v>5.1595118544118828</v>
      </c>
      <c r="F17" s="13">
        <f t="shared" si="8"/>
        <v>3.4792674066996408E-3</v>
      </c>
      <c r="G17" s="8">
        <f t="shared" si="9"/>
        <v>14.266827483397947</v>
      </c>
      <c r="H17" s="8">
        <f t="shared" si="10"/>
        <v>57.680289470116307</v>
      </c>
    </row>
    <row r="18" spans="1:8" x14ac:dyDescent="0.25">
      <c r="A18" s="11">
        <v>45</v>
      </c>
      <c r="B18" s="11">
        <f t="shared" si="0"/>
        <v>147.63779527559055</v>
      </c>
      <c r="C18">
        <v>121.34</v>
      </c>
      <c r="D18">
        <f t="shared" si="6"/>
        <v>173.976415703725</v>
      </c>
      <c r="E18">
        <f t="shared" si="7"/>
        <v>5.1589197480952764</v>
      </c>
      <c r="F18" s="13">
        <f t="shared" si="8"/>
        <v>3.4791238109444437E-3</v>
      </c>
      <c r="G18" s="8">
        <f t="shared" si="9"/>
        <v>14.278690193275963</v>
      </c>
      <c r="H18" s="8">
        <f t="shared" si="10"/>
        <v>57.701642347896737</v>
      </c>
    </row>
    <row r="19" spans="1:8" x14ac:dyDescent="0.25">
      <c r="A19" s="11">
        <v>50</v>
      </c>
      <c r="B19" s="11">
        <f t="shared" si="0"/>
        <v>164.04199475065616</v>
      </c>
      <c r="C19">
        <v>121.27</v>
      </c>
      <c r="D19">
        <f t="shared" si="6"/>
        <v>173.83221755821046</v>
      </c>
      <c r="E19">
        <f t="shared" si="7"/>
        <v>5.1580905671032804</v>
      </c>
      <c r="F19" s="13">
        <f t="shared" si="8"/>
        <v>3.4789227233729659E-3</v>
      </c>
      <c r="G19" s="8">
        <f t="shared" si="9"/>
        <v>14.295304053910343</v>
      </c>
      <c r="H19" s="8">
        <f t="shared" si="10"/>
        <v>57.731547297038617</v>
      </c>
    </row>
    <row r="20" spans="1:8" x14ac:dyDescent="0.25">
      <c r="A20" s="11">
        <v>55</v>
      </c>
      <c r="B20" s="11">
        <f t="shared" si="0"/>
        <v>180.44619422572177</v>
      </c>
      <c r="C20">
        <v>120.63</v>
      </c>
      <c r="D20">
        <f t="shared" si="6"/>
        <v>172.51718509503527</v>
      </c>
      <c r="E20">
        <f t="shared" si="7"/>
        <v>5.1504968552486341</v>
      </c>
      <c r="F20" s="13">
        <f t="shared" si="8"/>
        <v>3.4770812970168286E-3</v>
      </c>
      <c r="G20" s="8">
        <f t="shared" si="9"/>
        <v>14.447532119238303</v>
      </c>
      <c r="H20" s="8">
        <f t="shared" si="10"/>
        <v>58.005557814628943</v>
      </c>
    </row>
    <row r="21" spans="1:8" x14ac:dyDescent="0.25">
      <c r="A21" s="11">
        <v>60</v>
      </c>
      <c r="B21" s="11">
        <f t="shared" si="0"/>
        <v>196.85039370078738</v>
      </c>
      <c r="C21">
        <v>120.54</v>
      </c>
      <c r="D21">
        <f t="shared" si="6"/>
        <v>172.33274171616691</v>
      </c>
      <c r="E21">
        <f t="shared" si="7"/>
        <v>5.1494271528528035</v>
      </c>
      <c r="F21" s="13">
        <f t="shared" si="8"/>
        <v>3.4768219229535401E-3</v>
      </c>
      <c r="G21" s="8">
        <f t="shared" si="9"/>
        <v>14.468987155518676</v>
      </c>
      <c r="H21" s="8">
        <f t="shared" si="10"/>
        <v>58.044176879933616</v>
      </c>
    </row>
    <row r="22" spans="1:8" x14ac:dyDescent="0.25">
      <c r="A22" s="11">
        <v>65</v>
      </c>
      <c r="B22" s="11">
        <f t="shared" si="0"/>
        <v>213.25459317585302</v>
      </c>
      <c r="C22">
        <v>120.16</v>
      </c>
      <c r="D22">
        <f t="shared" si="6"/>
        <v>171.55528873642081</v>
      </c>
      <c r="E22">
        <f t="shared" si="7"/>
        <v>5.1449055979544092</v>
      </c>
      <c r="F22" s="13">
        <f t="shared" si="8"/>
        <v>3.4757256272107137E-3</v>
      </c>
      <c r="G22" s="8">
        <f t="shared" si="9"/>
        <v>14.559706477178054</v>
      </c>
      <c r="H22" s="8">
        <f t="shared" si="10"/>
        <v>58.207471658920497</v>
      </c>
    </row>
    <row r="23" spans="1:8" x14ac:dyDescent="0.25">
      <c r="A23" s="11">
        <v>70</v>
      </c>
      <c r="B23" s="11">
        <f t="shared" si="0"/>
        <v>229.65879265091863</v>
      </c>
      <c r="C23">
        <v>119.7</v>
      </c>
      <c r="D23">
        <f t="shared" si="6"/>
        <v>170.6169818052087</v>
      </c>
      <c r="E23">
        <f t="shared" si="7"/>
        <v>5.1394211717519891</v>
      </c>
      <c r="F23" s="13">
        <f t="shared" si="8"/>
        <v>3.4743960033938349E-3</v>
      </c>
      <c r="G23" s="8">
        <f t="shared" si="9"/>
        <v>14.669810701827657</v>
      </c>
      <c r="H23" s="8">
        <f t="shared" si="10"/>
        <v>58.405659263289785</v>
      </c>
    </row>
    <row r="24" spans="1:8" x14ac:dyDescent="0.25">
      <c r="A24" s="11">
        <v>75</v>
      </c>
      <c r="B24" s="11">
        <f t="shared" si="0"/>
        <v>246.06299212598424</v>
      </c>
      <c r="C24">
        <v>119.05</v>
      </c>
      <c r="D24">
        <f t="shared" si="6"/>
        <v>169.29635166399717</v>
      </c>
      <c r="E24">
        <f t="shared" si="7"/>
        <v>5.131650739373506</v>
      </c>
      <c r="F24" s="13">
        <f t="shared" si="8"/>
        <v>3.4725124119316044E-3</v>
      </c>
      <c r="G24" s="8">
        <f t="shared" si="9"/>
        <v>14.825932516176238</v>
      </c>
      <c r="H24" s="8">
        <f t="shared" si="10"/>
        <v>58.686678529117231</v>
      </c>
    </row>
    <row r="25" spans="1:8" x14ac:dyDescent="0.25">
      <c r="A25" s="11">
        <v>80</v>
      </c>
      <c r="B25" s="11">
        <f t="shared" si="0"/>
        <v>262.46719160104988</v>
      </c>
      <c r="C25">
        <v>118.93</v>
      </c>
      <c r="D25">
        <f t="shared" si="6"/>
        <v>169.05321094389299</v>
      </c>
      <c r="E25">
        <f t="shared" si="7"/>
        <v>5.1302135230219754</v>
      </c>
      <c r="F25" s="13">
        <f t="shared" si="8"/>
        <v>3.4721640547712533E-3</v>
      </c>
      <c r="G25" s="8">
        <f t="shared" si="9"/>
        <v>14.854824721878003</v>
      </c>
      <c r="H25" s="8">
        <f t="shared" si="10"/>
        <v>58.738684499380405</v>
      </c>
    </row>
    <row r="26" spans="1:8" x14ac:dyDescent="0.25">
      <c r="A26" s="11">
        <v>85</v>
      </c>
      <c r="B26" s="11">
        <f t="shared" si="0"/>
        <v>278.87139107611546</v>
      </c>
      <c r="C26">
        <v>118.76</v>
      </c>
      <c r="D26">
        <f t="shared" si="6"/>
        <v>168.70911676859623</v>
      </c>
      <c r="E26">
        <f t="shared" si="7"/>
        <v>5.1281760293993681</v>
      </c>
      <c r="F26" s="13">
        <f t="shared" si="8"/>
        <v>3.4716702171643452E-3</v>
      </c>
      <c r="G26" s="8">
        <f t="shared" si="9"/>
        <v>14.895792787541495</v>
      </c>
      <c r="H26" s="8">
        <f t="shared" si="10"/>
        <v>58.812427017574691</v>
      </c>
    </row>
    <row r="27" spans="1:8" x14ac:dyDescent="0.25">
      <c r="A27" s="11">
        <v>90</v>
      </c>
      <c r="B27" s="11">
        <f t="shared" si="0"/>
        <v>295.2755905511811</v>
      </c>
      <c r="C27">
        <v>118.32</v>
      </c>
      <c r="D27">
        <f t="shared" si="6"/>
        <v>167.8204487361545</v>
      </c>
      <c r="E27">
        <f t="shared" si="7"/>
        <v>5.1228946503517943</v>
      </c>
      <c r="F27" s="13">
        <f t="shared" si="8"/>
        <v>3.4703902338744149E-3</v>
      </c>
      <c r="G27" s="8">
        <f t="shared" si="9"/>
        <v>15.002032655872142</v>
      </c>
      <c r="H27" s="8">
        <f t="shared" si="10"/>
        <v>59.003658780569857</v>
      </c>
    </row>
    <row r="28" spans="1:8" x14ac:dyDescent="0.25">
      <c r="A28" s="11"/>
      <c r="B28" s="11"/>
      <c r="F28" s="13"/>
      <c r="G28" s="8"/>
      <c r="H28" s="8"/>
    </row>
    <row r="29" spans="1:8" x14ac:dyDescent="0.25">
      <c r="A29" s="11"/>
      <c r="B29" s="11"/>
      <c r="F29" s="13"/>
      <c r="G29" s="8"/>
      <c r="H29" s="8"/>
    </row>
    <row r="30" spans="1:8" x14ac:dyDescent="0.25">
      <c r="A30" s="11"/>
      <c r="B30" s="11"/>
      <c r="F30" s="13"/>
      <c r="G30" s="8"/>
      <c r="H30" s="8"/>
    </row>
    <row r="31" spans="1:8" x14ac:dyDescent="0.25">
      <c r="A31" s="11"/>
      <c r="B31" s="11"/>
      <c r="F31" s="13"/>
      <c r="G31" s="8"/>
      <c r="H31" s="8"/>
    </row>
    <row r="32" spans="1:8" x14ac:dyDescent="0.25">
      <c r="A32" s="11"/>
    </row>
    <row r="33" spans="1:1" x14ac:dyDescent="0.25">
      <c r="A33" s="11"/>
    </row>
    <row r="34" spans="1:1" x14ac:dyDescent="0.25">
      <c r="A34" s="11"/>
    </row>
    <row r="35" spans="1:1" x14ac:dyDescent="0.25">
      <c r="A35" s="11"/>
    </row>
    <row r="36" spans="1:1" x14ac:dyDescent="0.25">
      <c r="A36" s="11"/>
    </row>
    <row r="37" spans="1:1" x14ac:dyDescent="0.25">
      <c r="A37" s="11"/>
    </row>
    <row r="38" spans="1:1" x14ac:dyDescent="0.25">
      <c r="A38" s="11"/>
    </row>
    <row r="39" spans="1:1" x14ac:dyDescent="0.25">
      <c r="A39" s="11"/>
    </row>
    <row r="40" spans="1:1" x14ac:dyDescent="0.25">
      <c r="A40" s="11"/>
    </row>
    <row r="41" spans="1:1" x14ac:dyDescent="0.25">
      <c r="A41" s="11"/>
    </row>
    <row r="42" spans="1:1" x14ac:dyDescent="0.25">
      <c r="A42" s="11"/>
    </row>
    <row r="43" spans="1:1" x14ac:dyDescent="0.25">
      <c r="A43" s="11"/>
    </row>
    <row r="44" spans="1:1" x14ac:dyDescent="0.25">
      <c r="A44" s="11"/>
    </row>
    <row r="45" spans="1:1" x14ac:dyDescent="0.25">
      <c r="A45" s="11"/>
    </row>
    <row r="46" spans="1:1" x14ac:dyDescent="0.25">
      <c r="A46" s="11"/>
    </row>
    <row r="47" spans="1:1" x14ac:dyDescent="0.25">
      <c r="A47" s="11"/>
    </row>
    <row r="48" spans="1:1" x14ac:dyDescent="0.25">
      <c r="A48" s="11"/>
    </row>
    <row r="49" spans="1:1" x14ac:dyDescent="0.25">
      <c r="A49" s="11"/>
    </row>
    <row r="50" spans="1:1" x14ac:dyDescent="0.25">
      <c r="A50" s="11"/>
    </row>
    <row r="51" spans="1:1" x14ac:dyDescent="0.25">
      <c r="A51" s="11"/>
    </row>
    <row r="52" spans="1:1" x14ac:dyDescent="0.25">
      <c r="A52" s="11"/>
    </row>
    <row r="53" spans="1:1" x14ac:dyDescent="0.25">
      <c r="A53" s="11"/>
    </row>
    <row r="54" spans="1:1" x14ac:dyDescent="0.25">
      <c r="A54" s="11"/>
    </row>
    <row r="55" spans="1:1" x14ac:dyDescent="0.25">
      <c r="A55" s="11"/>
    </row>
    <row r="56" spans="1:1" x14ac:dyDescent="0.25">
      <c r="A56" s="11"/>
    </row>
    <row r="57" spans="1:1" x14ac:dyDescent="0.25">
      <c r="A57" s="11"/>
    </row>
    <row r="58" spans="1:1" x14ac:dyDescent="0.25">
      <c r="A58" s="11"/>
    </row>
    <row r="59" spans="1:1" x14ac:dyDescent="0.25">
      <c r="A59" s="11"/>
    </row>
    <row r="60" spans="1:1" x14ac:dyDescent="0.25">
      <c r="A60" s="11"/>
    </row>
    <row r="61" spans="1:1" x14ac:dyDescent="0.25">
      <c r="A61" s="11"/>
    </row>
    <row r="62" spans="1:1" x14ac:dyDescent="0.25">
      <c r="A62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A20" sqref="A20:B23"/>
    </sheetView>
  </sheetViews>
  <sheetFormatPr defaultRowHeight="15" x14ac:dyDescent="0.25"/>
  <cols>
    <col min="1" max="1" width="10.42578125" bestFit="1" customWidth="1"/>
    <col min="2" max="2" width="5.5703125" style="12" bestFit="1" customWidth="1"/>
  </cols>
  <sheetData>
    <row r="1" spans="1:2" x14ac:dyDescent="0.25">
      <c r="A1" s="14" t="s">
        <v>7</v>
      </c>
      <c r="B1" s="12" t="s">
        <v>13</v>
      </c>
    </row>
    <row r="2" spans="1:2" x14ac:dyDescent="0.25">
      <c r="A2" s="11">
        <v>5</v>
      </c>
      <c r="B2" s="12">
        <v>19.285033999983909</v>
      </c>
    </row>
    <row r="3" spans="1:2" x14ac:dyDescent="0.25">
      <c r="A3" s="11">
        <v>10</v>
      </c>
      <c r="B3" s="12">
        <v>18.195528579113045</v>
      </c>
    </row>
    <row r="4" spans="1:2" x14ac:dyDescent="0.25">
      <c r="A4" s="11">
        <v>15</v>
      </c>
      <c r="B4" s="12">
        <v>14.607539222659398</v>
      </c>
    </row>
    <row r="5" spans="1:2" x14ac:dyDescent="0.25">
      <c r="A5" s="11">
        <v>20</v>
      </c>
      <c r="B5" s="12">
        <v>14.528646954250291</v>
      </c>
    </row>
    <row r="6" spans="1:2" x14ac:dyDescent="0.25">
      <c r="A6" s="11">
        <v>25</v>
      </c>
      <c r="B6" s="12">
        <v>14.395136409029931</v>
      </c>
    </row>
    <row r="7" spans="1:2" x14ac:dyDescent="0.25">
      <c r="A7" s="11">
        <v>30</v>
      </c>
      <c r="B7" s="12">
        <v>14.295304053910343</v>
      </c>
    </row>
    <row r="8" spans="1:2" x14ac:dyDescent="0.25">
      <c r="A8" s="11">
        <v>35</v>
      </c>
      <c r="B8" s="12">
        <v>14.250225748438879</v>
      </c>
    </row>
    <row r="9" spans="1:2" x14ac:dyDescent="0.25">
      <c r="A9" s="11">
        <v>40</v>
      </c>
      <c r="B9" s="12">
        <v>14.266827483397947</v>
      </c>
    </row>
    <row r="10" spans="1:2" x14ac:dyDescent="0.25">
      <c r="A10" s="11">
        <v>45</v>
      </c>
      <c r="B10" s="12">
        <v>14.278690193275963</v>
      </c>
    </row>
    <row r="11" spans="1:2" x14ac:dyDescent="0.25">
      <c r="A11" s="11">
        <v>50</v>
      </c>
      <c r="B11" s="12">
        <v>14.295304053910343</v>
      </c>
    </row>
    <row r="12" spans="1:2" x14ac:dyDescent="0.25">
      <c r="A12" s="11">
        <v>55</v>
      </c>
      <c r="B12" s="12">
        <v>14.447532119238303</v>
      </c>
    </row>
    <row r="13" spans="1:2" x14ac:dyDescent="0.25">
      <c r="A13" s="11">
        <v>60</v>
      </c>
      <c r="B13" s="12">
        <v>14.468987155518676</v>
      </c>
    </row>
    <row r="14" spans="1:2" x14ac:dyDescent="0.25">
      <c r="A14" s="11">
        <v>65</v>
      </c>
      <c r="B14" s="12">
        <v>14.559706477178054</v>
      </c>
    </row>
    <row r="15" spans="1:2" x14ac:dyDescent="0.25">
      <c r="A15" s="11">
        <v>70</v>
      </c>
      <c r="B15" s="12">
        <v>14.669810701827657</v>
      </c>
    </row>
    <row r="16" spans="1:2" x14ac:dyDescent="0.25">
      <c r="A16" s="11">
        <v>75</v>
      </c>
      <c r="B16" s="12">
        <v>14.825932516176238</v>
      </c>
    </row>
    <row r="17" spans="1:2" x14ac:dyDescent="0.25">
      <c r="A17" s="11">
        <v>80</v>
      </c>
      <c r="B17" s="12">
        <v>14.854824721878003</v>
      </c>
    </row>
    <row r="18" spans="1:2" x14ac:dyDescent="0.25">
      <c r="A18" s="11">
        <v>85</v>
      </c>
      <c r="B18" s="12">
        <v>14.895792787541495</v>
      </c>
    </row>
    <row r="19" spans="1:2" x14ac:dyDescent="0.25">
      <c r="A19" s="11">
        <v>90</v>
      </c>
      <c r="B19" s="12">
        <v>15.002032655872142</v>
      </c>
    </row>
    <row r="20" spans="1:2" x14ac:dyDescent="0.25">
      <c r="A20" s="11"/>
    </row>
    <row r="21" spans="1:2" x14ac:dyDescent="0.25">
      <c r="A21" s="11"/>
    </row>
    <row r="22" spans="1:2" x14ac:dyDescent="0.25">
      <c r="A22" s="11"/>
    </row>
    <row r="23" spans="1:2" x14ac:dyDescent="0.25">
      <c r="A23" s="11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TD DATA</vt:lpstr>
      <vt:lpstr>TD PLOT</vt:lpstr>
      <vt:lpstr>Sheet3</vt:lpstr>
      <vt:lpstr>Chart1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 </cp:lastModifiedBy>
  <dcterms:created xsi:type="dcterms:W3CDTF">2011-06-26T16:28:30Z</dcterms:created>
  <dcterms:modified xsi:type="dcterms:W3CDTF">2012-01-03T16:49:22Z</dcterms:modified>
</cp:coreProperties>
</file>