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activeTab="0"/>
  </bookViews>
  <sheets>
    <sheet name="notes" sheetId="1" r:id="rId1"/>
    <sheet name="all Ro data" sheetId="2" r:id="rId2"/>
    <sheet name="references" sheetId="3" r:id="rId3"/>
    <sheet name="5 wells" sheetId="4" r:id="rId4"/>
    <sheet name="regression" sheetId="5" r:id="rId5"/>
  </sheets>
  <definedNames/>
  <calcPr fullCalcOnLoad="1"/>
</workbook>
</file>

<file path=xl/sharedStrings.xml><?xml version="1.0" encoding="utf-8"?>
<sst xmlns="http://schemas.openxmlformats.org/spreadsheetml/2006/main" count="4673" uniqueCount="560">
  <si>
    <t>SMPL_ID</t>
  </si>
  <si>
    <t>AGE</t>
  </si>
  <si>
    <t>FM_UNIT</t>
  </si>
  <si>
    <t>LITHOLOG</t>
  </si>
  <si>
    <t>COUNTS</t>
  </si>
  <si>
    <t>SD</t>
  </si>
  <si>
    <t>DEPTH</t>
  </si>
  <si>
    <t>SMPL_ELE</t>
  </si>
  <si>
    <t>API_NUM</t>
  </si>
  <si>
    <t>WELL_NAME</t>
  </si>
  <si>
    <t>UTM_E</t>
  </si>
  <si>
    <t>UTM_N</t>
  </si>
  <si>
    <t>SECTION</t>
  </si>
  <si>
    <t>TOWNSHIP</t>
  </si>
  <si>
    <t>RANGE</t>
  </si>
  <si>
    <t>MERIDIAN</t>
  </si>
  <si>
    <t>COUNTY</t>
  </si>
  <si>
    <t>FIELD</t>
  </si>
  <si>
    <t>LAT</t>
  </si>
  <si>
    <t>LONG</t>
  </si>
  <si>
    <t>L. Cretaceous</t>
  </si>
  <si>
    <t>Bluegate</t>
  </si>
  <si>
    <t>SALT LAKE</t>
  </si>
  <si>
    <t>Grand</t>
  </si>
  <si>
    <t>Anders et al 1992</t>
  </si>
  <si>
    <t>NE NE NE</t>
  </si>
  <si>
    <t>NWNW</t>
  </si>
  <si>
    <t>WILDCAT</t>
  </si>
  <si>
    <t>Schmoker et al 1992</t>
  </si>
  <si>
    <t>HSR72993-2</t>
  </si>
  <si>
    <t>L Cretaceous</t>
  </si>
  <si>
    <t>NWSE</t>
  </si>
  <si>
    <t>160S</t>
  </si>
  <si>
    <t>100E</t>
  </si>
  <si>
    <t>Emery</t>
  </si>
  <si>
    <t>Desert Wash Creek</t>
  </si>
  <si>
    <t>DGSI/Hunt Oil 1994</t>
  </si>
  <si>
    <t>C</t>
  </si>
  <si>
    <t>HSR72993-3</t>
  </si>
  <si>
    <t>NESE</t>
  </si>
  <si>
    <t>110E</t>
  </si>
  <si>
    <t>Grassy Trail Creek</t>
  </si>
  <si>
    <t>SWSW</t>
  </si>
  <si>
    <t>Uintah</t>
  </si>
  <si>
    <t>BLACK HORSE CYN</t>
  </si>
  <si>
    <t>a220</t>
  </si>
  <si>
    <t>Mancos</t>
  </si>
  <si>
    <t>sandstone</t>
  </si>
  <si>
    <t>a224</t>
  </si>
  <si>
    <t>Carbon</t>
  </si>
  <si>
    <t>a223</t>
  </si>
  <si>
    <t>NW</t>
  </si>
  <si>
    <t>kerogen</t>
  </si>
  <si>
    <t>a228</t>
  </si>
  <si>
    <t>shale</t>
  </si>
  <si>
    <t>a197</t>
  </si>
  <si>
    <t>coal</t>
  </si>
  <si>
    <t>SE</t>
  </si>
  <si>
    <t>SW</t>
  </si>
  <si>
    <t>86-5I</t>
  </si>
  <si>
    <t>NESW</t>
  </si>
  <si>
    <t>NATURAL BUTTES</t>
  </si>
  <si>
    <t>86-5J</t>
  </si>
  <si>
    <t>NENE</t>
  </si>
  <si>
    <t>86-5K</t>
  </si>
  <si>
    <t>86-5L</t>
  </si>
  <si>
    <t>86-5M</t>
  </si>
  <si>
    <t>86-5G</t>
  </si>
  <si>
    <t>86-5H</t>
  </si>
  <si>
    <t>SWNW</t>
  </si>
  <si>
    <t>SENW</t>
  </si>
  <si>
    <t>86-5B</t>
  </si>
  <si>
    <t>86-5D</t>
  </si>
  <si>
    <t>86-5E</t>
  </si>
  <si>
    <t>86-5F</t>
  </si>
  <si>
    <t>86-4Z</t>
  </si>
  <si>
    <t>Mancos (base)</t>
  </si>
  <si>
    <t>NENW</t>
  </si>
  <si>
    <t>SESE</t>
  </si>
  <si>
    <t>SW SW</t>
  </si>
  <si>
    <t>SWSE</t>
  </si>
  <si>
    <t>CEDAR CAMP</t>
  </si>
  <si>
    <t>39-15</t>
  </si>
  <si>
    <t>Dakota Sandstone</t>
  </si>
  <si>
    <t>22S</t>
  </si>
  <si>
    <t>22E</t>
  </si>
  <si>
    <t>39-16</t>
  </si>
  <si>
    <t>21S</t>
  </si>
  <si>
    <t>16E</t>
  </si>
  <si>
    <t>a165</t>
  </si>
  <si>
    <t>Eocene</t>
  </si>
  <si>
    <t>L. Green River</t>
  </si>
  <si>
    <t>14S</t>
  </si>
  <si>
    <t>25E</t>
  </si>
  <si>
    <t>a166</t>
  </si>
  <si>
    <t>23E</t>
  </si>
  <si>
    <t>a167</t>
  </si>
  <si>
    <t>21E</t>
  </si>
  <si>
    <t>a168</t>
  </si>
  <si>
    <t>20E</t>
  </si>
  <si>
    <t>a169</t>
  </si>
  <si>
    <t>19E</t>
  </si>
  <si>
    <t>a170</t>
  </si>
  <si>
    <t>12S</t>
  </si>
  <si>
    <t>a171</t>
  </si>
  <si>
    <t>11S</t>
  </si>
  <si>
    <t>a172</t>
  </si>
  <si>
    <t>a173</t>
  </si>
  <si>
    <t>Uinta</t>
  </si>
  <si>
    <t>a174</t>
  </si>
  <si>
    <t>a175</t>
  </si>
  <si>
    <t>a176</t>
  </si>
  <si>
    <t>10S</t>
  </si>
  <si>
    <t>a177</t>
  </si>
  <si>
    <t>U. Green River</t>
  </si>
  <si>
    <t>24E</t>
  </si>
  <si>
    <t>a178</t>
  </si>
  <si>
    <t>9S</t>
  </si>
  <si>
    <t>a180</t>
  </si>
  <si>
    <t>a181</t>
  </si>
  <si>
    <t>Duchesne River</t>
  </si>
  <si>
    <t>8S</t>
  </si>
  <si>
    <t>a182</t>
  </si>
  <si>
    <t>a183</t>
  </si>
  <si>
    <t>a184</t>
  </si>
  <si>
    <t>7S</t>
  </si>
  <si>
    <t>a185</t>
  </si>
  <si>
    <t>a186</t>
  </si>
  <si>
    <t>a187</t>
  </si>
  <si>
    <t>Mesaverde</t>
  </si>
  <si>
    <t>6S</t>
  </si>
  <si>
    <t>a188</t>
  </si>
  <si>
    <t>4S</t>
  </si>
  <si>
    <t>3S</t>
  </si>
  <si>
    <t>a195</t>
  </si>
  <si>
    <t>Dakota</t>
  </si>
  <si>
    <t>20S</t>
  </si>
  <si>
    <t>a196</t>
  </si>
  <si>
    <t>a198</t>
  </si>
  <si>
    <t>a199</t>
  </si>
  <si>
    <t>a201</t>
  </si>
  <si>
    <t>18S</t>
  </si>
  <si>
    <t>a202</t>
  </si>
  <si>
    <t>17S</t>
  </si>
  <si>
    <t>a203</t>
  </si>
  <si>
    <t>a204</t>
  </si>
  <si>
    <t>16S</t>
  </si>
  <si>
    <t>a205</t>
  </si>
  <si>
    <t>15S</t>
  </si>
  <si>
    <t>a206</t>
  </si>
  <si>
    <t>Wasatch</t>
  </si>
  <si>
    <t>11E</t>
  </si>
  <si>
    <t>Duchesne</t>
  </si>
  <si>
    <t>a207</t>
  </si>
  <si>
    <t>17E</t>
  </si>
  <si>
    <t>a208</t>
  </si>
  <si>
    <t>1W</t>
  </si>
  <si>
    <t>UINTA</t>
  </si>
  <si>
    <t>a209</t>
  </si>
  <si>
    <t>4W</t>
  </si>
  <si>
    <t>a210</t>
  </si>
  <si>
    <t>7W</t>
  </si>
  <si>
    <t>a211</t>
  </si>
  <si>
    <t>6W</t>
  </si>
  <si>
    <t>a212</t>
  </si>
  <si>
    <t>2S</t>
  </si>
  <si>
    <t>a213</t>
  </si>
  <si>
    <t>3W</t>
  </si>
  <si>
    <t>a214</t>
  </si>
  <si>
    <t>a215</t>
  </si>
  <si>
    <t>1S</t>
  </si>
  <si>
    <t>2W</t>
  </si>
  <si>
    <t>a216</t>
  </si>
  <si>
    <t>a217</t>
  </si>
  <si>
    <t>a218</t>
  </si>
  <si>
    <t>9W</t>
  </si>
  <si>
    <t>14E</t>
  </si>
  <si>
    <t>9E</t>
  </si>
  <si>
    <t>a221</t>
  </si>
  <si>
    <t>8E</t>
  </si>
  <si>
    <t>a222</t>
  </si>
  <si>
    <t>a226</t>
  </si>
  <si>
    <t>L. Cretaceous/Eocene</t>
  </si>
  <si>
    <t>North Horn</t>
  </si>
  <si>
    <t>13S</t>
  </si>
  <si>
    <t>12E</t>
  </si>
  <si>
    <t>a227</t>
  </si>
  <si>
    <t>10E</t>
  </si>
  <si>
    <t>a229</t>
  </si>
  <si>
    <t>a230</t>
  </si>
  <si>
    <t>a231</t>
  </si>
  <si>
    <t>Green River</t>
  </si>
  <si>
    <t>a232</t>
  </si>
  <si>
    <t>a235</t>
  </si>
  <si>
    <t>15E</t>
  </si>
  <si>
    <t>a237</t>
  </si>
  <si>
    <t>7E</t>
  </si>
  <si>
    <t>Oil Springs1</t>
  </si>
  <si>
    <t>U86-KF-1VR</t>
  </si>
  <si>
    <t>L. Cretaceous/Paleocene</t>
  </si>
  <si>
    <t>U86-KF-2VR</t>
  </si>
  <si>
    <t>Paleocene/Eocene</t>
  </si>
  <si>
    <t>U86-KF-3VR</t>
  </si>
  <si>
    <t>Blackhawk</t>
  </si>
  <si>
    <t>UB-86-KF-4VR</t>
  </si>
  <si>
    <t>19S</t>
  </si>
  <si>
    <t>85-97B</t>
  </si>
  <si>
    <t>coaly sandstone</t>
  </si>
  <si>
    <t>NE</t>
  </si>
  <si>
    <t>85-97E</t>
  </si>
  <si>
    <t>84-55A</t>
  </si>
  <si>
    <t>coaly shale</t>
  </si>
  <si>
    <t>NE NE</t>
  </si>
  <si>
    <t>U86-KF-1RC</t>
  </si>
  <si>
    <t>L Cretaceous /Eocene</t>
  </si>
  <si>
    <t>North Horn/Flagstaff</t>
  </si>
  <si>
    <t>13E</t>
  </si>
  <si>
    <t>UGMS 531</t>
  </si>
  <si>
    <t>UGMS 191</t>
  </si>
  <si>
    <t>NE NW</t>
  </si>
  <si>
    <t>86-5N</t>
  </si>
  <si>
    <t>UGMS 204</t>
  </si>
  <si>
    <t>NW NW</t>
  </si>
  <si>
    <t>85-77</t>
  </si>
  <si>
    <t>5W</t>
  </si>
  <si>
    <t>85-97J</t>
  </si>
  <si>
    <t>Paleocene/Oligocene</t>
  </si>
  <si>
    <t>86-5O</t>
  </si>
  <si>
    <t>86-5P</t>
  </si>
  <si>
    <t>86-5Q</t>
  </si>
  <si>
    <t>UGMS 587</t>
  </si>
  <si>
    <t>SE NW</t>
  </si>
  <si>
    <t>UGMS 588</t>
  </si>
  <si>
    <t>UGMS 594</t>
  </si>
  <si>
    <t>alluvial</t>
  </si>
  <si>
    <t>1 DUSTIN ETAL</t>
  </si>
  <si>
    <t>ALTAMONT</t>
  </si>
  <si>
    <t>Paleocene</t>
  </si>
  <si>
    <t>SENE</t>
  </si>
  <si>
    <t>Flagstaff</t>
  </si>
  <si>
    <t>1 MILES</t>
  </si>
  <si>
    <t>SWNE</t>
  </si>
  <si>
    <t>1 BLANCHARD (1-3A2)</t>
  </si>
  <si>
    <t>BLUEBELL</t>
  </si>
  <si>
    <t>CEDAR RIM</t>
  </si>
  <si>
    <t>1 MCLISH UNIT</t>
  </si>
  <si>
    <t>HORSESHOE BEND</t>
  </si>
  <si>
    <t>3 Pelilake</t>
  </si>
  <si>
    <t>LEOTA</t>
  </si>
  <si>
    <t>NWNE</t>
  </si>
  <si>
    <t>LOVE</t>
  </si>
  <si>
    <t>1-1 PETES FLAT-FEDER</t>
  </si>
  <si>
    <t>4 PARIETTE BENCH</t>
  </si>
  <si>
    <t>PARIETTE BENCH</t>
  </si>
  <si>
    <t>275 (31-26B) RED WAS</t>
  </si>
  <si>
    <t>RED WASH</t>
  </si>
  <si>
    <t>SESW</t>
  </si>
  <si>
    <t>1-20Z2 UTE</t>
  </si>
  <si>
    <t>1N</t>
  </si>
  <si>
    <t>attributed to American Oil Company</t>
  </si>
  <si>
    <t>39-7</t>
  </si>
  <si>
    <t>5S</t>
  </si>
  <si>
    <t>NW SW</t>
  </si>
  <si>
    <t>SE NE</t>
  </si>
  <si>
    <t>Colton</t>
  </si>
  <si>
    <t>AGENCY DRAW</t>
  </si>
  <si>
    <t>Sego</t>
  </si>
  <si>
    <t>BOOK CLIFFS</t>
  </si>
  <si>
    <t>EVACUATION CREEK</t>
  </si>
  <si>
    <t>PETER'S POINT</t>
  </si>
  <si>
    <t>RAT HOLE CANYON</t>
  </si>
  <si>
    <t>32 (32-22A) RED WAS</t>
  </si>
  <si>
    <t>NWSW</t>
  </si>
  <si>
    <t>ROCK HOUSE</t>
  </si>
  <si>
    <t>SEGUNDO CANYON</t>
  </si>
  <si>
    <t>UNDESIGNATED</t>
  </si>
  <si>
    <t>Castlegate</t>
  </si>
  <si>
    <t>1 CROOKED CANYON</t>
  </si>
  <si>
    <t>WILKIN RIDGE</t>
  </si>
  <si>
    <t>Neslen</t>
  </si>
  <si>
    <t>coal chips</t>
  </si>
  <si>
    <t>4 USA PEARL BROADHRS</t>
  </si>
  <si>
    <t>WALKER HOLLOW</t>
  </si>
  <si>
    <t>1 DANIEL URESK</t>
  </si>
  <si>
    <t>2 EPR SEGO CANYON</t>
  </si>
  <si>
    <t>EX-1 PROJECT UTAH</t>
  </si>
  <si>
    <t>117 WONSITS VALLEY</t>
  </si>
  <si>
    <t>WONSITS VALLEY</t>
  </si>
  <si>
    <t>108 WONSITS VALLEY</t>
  </si>
  <si>
    <t>128 WONSITS VALLEY</t>
  </si>
  <si>
    <t>Prep</t>
  </si>
  <si>
    <t>REF2</t>
  </si>
  <si>
    <t>SURFACE_ELEV</t>
  </si>
  <si>
    <t>Ro</t>
  </si>
  <si>
    <t>102W</t>
  </si>
  <si>
    <t>Nuccio and Roberts 2003</t>
  </si>
  <si>
    <t>base Mesaverde Group</t>
  </si>
  <si>
    <t>Tuscher/Farrer</t>
  </si>
  <si>
    <t>Pittman et al 1988</t>
  </si>
  <si>
    <t>Pittman et al 1986</t>
  </si>
  <si>
    <t>Pittman et al 1987</t>
  </si>
  <si>
    <t>Johnson and Nuccio 1993</t>
  </si>
  <si>
    <t>104W</t>
  </si>
  <si>
    <t>Lower Mancos/Niobrara eq.</t>
  </si>
  <si>
    <t>Lower Mancos/upper Blue Gate</t>
  </si>
  <si>
    <t>Lower Mancos/lower Blue Gate</t>
  </si>
  <si>
    <t>Fisher 2009</t>
  </si>
  <si>
    <t>Price River</t>
  </si>
  <si>
    <t>Fouch et al 1992</t>
  </si>
  <si>
    <t>Nuccio and Johnson 1988</t>
  </si>
  <si>
    <t xml:space="preserve">Nuccio and Johnson 1988 </t>
  </si>
  <si>
    <t>Cretaceous</t>
  </si>
  <si>
    <t>Tertiary</t>
  </si>
  <si>
    <t>Kuzniak 2009</t>
  </si>
  <si>
    <t>South Baxter Pass Unit 2-20</t>
  </si>
  <si>
    <t>Nuccio and Johnson 1986</t>
  </si>
  <si>
    <t>TEXACO NO. 5 BOOK CLIFFS</t>
  </si>
  <si>
    <t>EXXON WOLF POINT UNIT 1</t>
  </si>
  <si>
    <t>Blackhawk/Castlegate</t>
  </si>
  <si>
    <t xml:space="preserve">Nuccio and Johnson 1986 </t>
  </si>
  <si>
    <t>CARTER OIL GOVT DIAL 1</t>
  </si>
  <si>
    <t>MTN FUEL SUPPLY BARTLES 1</t>
  </si>
  <si>
    <t xml:space="preserve">Cretaceous </t>
  </si>
  <si>
    <t>Mesaverde/Price River</t>
  </si>
  <si>
    <t>EXXON 22 29 WILKINS RIDGE 1</t>
  </si>
  <si>
    <t>PACIFIC NATURAL GAS UNIT 1</t>
  </si>
  <si>
    <t>SUNRAY UTAH FEDERAL 1</t>
  </si>
  <si>
    <t>MARATHON TWO WATERS UNIT 1</t>
  </si>
  <si>
    <t>MID AMERICA MINERALS UNIT 1</t>
  </si>
  <si>
    <t>Phillips Flat Rock Unit 1</t>
  </si>
  <si>
    <t>SOUTHMAN CANYON UNIT 7</t>
  </si>
  <si>
    <t>SINCLAIR UINTAH FEDERAL 219 1</t>
  </si>
  <si>
    <t>SINCLAIR UINTAH OIL ASSOC 1</t>
  </si>
  <si>
    <t>Enserch Crooked Canyon Federal 1-17</t>
  </si>
  <si>
    <t>Sinclair Uintah Federal 122-1</t>
  </si>
  <si>
    <t xml:space="preserve">BROTHERSON 1-11B4 </t>
  </si>
  <si>
    <t>CEDAR RIM 3</t>
  </si>
  <si>
    <t>SENOR MORTANSEN 1</t>
  </si>
  <si>
    <t xml:space="preserve">UTEX BROTHERSON 2-14B41 </t>
  </si>
  <si>
    <t>MAPCO RIVER BEND 11-17F</t>
  </si>
  <si>
    <t>PACIFIC GAS FEDERAL NATURAL 1-7</t>
  </si>
  <si>
    <t>Anders 1991</t>
  </si>
  <si>
    <t>MOUNTAIN FUEL ISLAND UNIT 3</t>
  </si>
  <si>
    <t>MOUNTAIN FUEL ISLAND UNIT 1</t>
  </si>
  <si>
    <t>ANSCHUITZ 1 STATE 428</t>
  </si>
  <si>
    <t>Forest 25-1 Arnold</t>
  </si>
  <si>
    <t>WEBB RESOURCES 31-13 FEDERAL</t>
  </si>
  <si>
    <t>PACIFIC EVACUATION CREEK 23 2 1</t>
  </si>
  <si>
    <t>HUMBLE, PETERS POINT 8</t>
  </si>
  <si>
    <t>HONOLULU, BITTER CREEK 1</t>
  </si>
  <si>
    <t>MAPCO, HOPE FEDERAL 2-8</t>
  </si>
  <si>
    <t>EL PASO 5, SOUTHMAN CANYON</t>
  </si>
  <si>
    <t>CIGE 21, Natural Buttes</t>
  </si>
  <si>
    <t>Belco 16, Cahpita Wells</t>
  </si>
  <si>
    <t>288 (24-27B) RED WASH</t>
  </si>
  <si>
    <t>BELCO 5, CHAPITA</t>
  </si>
  <si>
    <t>CONTINENTAL 22-1, FEDERAL</t>
  </si>
  <si>
    <t>CONTINENTAL 1, KRALOVEC</t>
  </si>
  <si>
    <t>Chevron 212 (41-08F), Red Wash</t>
  </si>
  <si>
    <t>05-045-05112</t>
  </si>
  <si>
    <t>Garfield</t>
  </si>
  <si>
    <t>Rio Blanco</t>
  </si>
  <si>
    <t>NWNWSW</t>
  </si>
  <si>
    <t>Texas Mountain Federal 21-2</t>
  </si>
  <si>
    <t>Encana Hells Hole Federal 9131</t>
  </si>
  <si>
    <t>NWSENE</t>
  </si>
  <si>
    <t>SWNENW</t>
  </si>
  <si>
    <t>Coyote Wash 10</t>
  </si>
  <si>
    <t>Standard Oil , State 1</t>
  </si>
  <si>
    <t>NWSESW</t>
  </si>
  <si>
    <t>05-103-07541</t>
  </si>
  <si>
    <t>05-103-07701</t>
  </si>
  <si>
    <t>8-1 Federal (EMERALD 168?)</t>
  </si>
  <si>
    <t>05-103-10023</t>
  </si>
  <si>
    <t>43-007-10480</t>
  </si>
  <si>
    <t>43-007-10481</t>
  </si>
  <si>
    <t>43-007-10752</t>
  </si>
  <si>
    <t>43-013-10227</t>
  </si>
  <si>
    <t>43-0131-0227</t>
  </si>
  <si>
    <t>43-013-11087</t>
  </si>
  <si>
    <t>43-013-20316</t>
  </si>
  <si>
    <t>43-013-30029</t>
  </si>
  <si>
    <t>43-013-30040</t>
  </si>
  <si>
    <t>43-013-30052</t>
  </si>
  <si>
    <t>43-013-30113</t>
  </si>
  <si>
    <t>43-013-30122</t>
  </si>
  <si>
    <t>43-013-30327</t>
  </si>
  <si>
    <t>43-013-30378</t>
  </si>
  <si>
    <t>43-013-30815</t>
  </si>
  <si>
    <t>43-047-10096</t>
  </si>
  <si>
    <t>43-047-10477</t>
  </si>
  <si>
    <t>43-047-10692</t>
  </si>
  <si>
    <t>43-047-10812</t>
  </si>
  <si>
    <t>43-047-10870</t>
  </si>
  <si>
    <t>43-047-10876</t>
  </si>
  <si>
    <t>43-047-10912</t>
  </si>
  <si>
    <t>43-047-11077</t>
  </si>
  <si>
    <t>43-047-11117</t>
  </si>
  <si>
    <t>43-047-11119</t>
  </si>
  <si>
    <t>43-047-11120</t>
  </si>
  <si>
    <t>43-047-15051</t>
  </si>
  <si>
    <t>43-047-15061</t>
  </si>
  <si>
    <t>43-047-15159</t>
  </si>
  <si>
    <t>43-047-15641</t>
  </si>
  <si>
    <t>43-047-15643</t>
  </si>
  <si>
    <t>43-047-15675</t>
  </si>
  <si>
    <t>43-047-15681</t>
  </si>
  <si>
    <t>43-047-15694</t>
  </si>
  <si>
    <t>43-047-15882</t>
  </si>
  <si>
    <t>43-047-20014</t>
  </si>
  <si>
    <t>43-047-20512</t>
  </si>
  <si>
    <t>43-047-30026</t>
  </si>
  <si>
    <t>43-047-30097</t>
  </si>
  <si>
    <t>43-047-30111</t>
  </si>
  <si>
    <t>43-047-30148</t>
  </si>
  <si>
    <t>43-047-30189</t>
  </si>
  <si>
    <t>43-047-30238</t>
  </si>
  <si>
    <t>43-047-30255</t>
  </si>
  <si>
    <t>43-047-30271</t>
  </si>
  <si>
    <t>43-047-30355</t>
  </si>
  <si>
    <t>43-047-30369</t>
  </si>
  <si>
    <t>43-047-30558</t>
  </si>
  <si>
    <t>43-047-30584</t>
  </si>
  <si>
    <t>43-047-30798</t>
  </si>
  <si>
    <t>43-047-31077</t>
  </si>
  <si>
    <t>43-047-31513</t>
  </si>
  <si>
    <t>43-015-10374</t>
  </si>
  <si>
    <t>43-019-10805</t>
  </si>
  <si>
    <t>43-019-20065</t>
  </si>
  <si>
    <t>43-019-30169</t>
  </si>
  <si>
    <t>43-019-31232</t>
  </si>
  <si>
    <t>43-019-15933</t>
  </si>
  <si>
    <t>43-047-30515</t>
  </si>
  <si>
    <t>Carbon Canal 5-12</t>
  </si>
  <si>
    <t>in prep</t>
  </si>
  <si>
    <t>Mississippian</t>
  </si>
  <si>
    <t>Manning Canyon</t>
  </si>
  <si>
    <t>Arcadia-Telouis 1</t>
  </si>
  <si>
    <t>43-007-30093</t>
  </si>
  <si>
    <t>SESWNE</t>
  </si>
  <si>
    <t>43-019-15317</t>
  </si>
  <si>
    <t>Larsen State 1</t>
  </si>
  <si>
    <t>Seiber Nose</t>
  </si>
  <si>
    <t>  -109.23116</t>
  </si>
  <si>
    <t>Anderson and Harris 2006</t>
  </si>
  <si>
    <t>X</t>
  </si>
  <si>
    <t>Y</t>
  </si>
  <si>
    <t>Z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</si>
  <si>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</si>
  <si>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</si>
  <si>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</si>
  <si>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</si>
  <si>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</si>
  <si>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</si>
  <si>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</si>
  <si>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</si>
  <si>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</si>
  <si>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</si>
  <si>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</si>
  <si>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</si>
  <si>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</si>
  <si>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</si>
  <si>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</si>
  <si>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</si>
  <si>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</si>
  <si>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</si>
  <si>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</si>
  <si>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</si>
  <si>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</si>
  <si>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</si>
  <si>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</si>
  <si>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</si>
  <si>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Predicted Ro</t>
  </si>
  <si>
    <t>Residuals</t>
  </si>
  <si>
    <t>REF3</t>
  </si>
  <si>
    <t>REF4</t>
  </si>
  <si>
    <t>REF1</t>
  </si>
  <si>
    <t>Anders, D.E., 1991, Method for estimating a vitrinite reflectance equivalence from calorific value in Upper Cretaceous coals of northeast Utah: U. S. Geological Survey, Open-File Report 91-190,12p.</t>
  </si>
  <si>
    <r>
      <t xml:space="preserve">Anders, D.E., Palacas, J.C., Johnson, R.C., 1992, Thermal maturity of rocks and hydrocarbon deposits, Uinta Basin, Utah, </t>
    </r>
    <r>
      <rPr>
        <i/>
        <sz val="10"/>
        <rFont val="Arial"/>
        <family val="2"/>
      </rPr>
      <t>in</t>
    </r>
    <r>
      <rPr>
        <sz val="10"/>
        <rFont val="Arial"/>
        <family val="2"/>
      </rPr>
      <t xml:space="preserve"> Fouch, T.D., Nuccio, V.F., and Chidsey, T.C.Jr., editors, Hydrocarbon and Mineral Resources of the Uinta Basin: Utah Geological Association Guidebook 20, p.53-76.</t>
    </r>
  </si>
  <si>
    <t>Anderson, D.A., Harris, N.B., 2006, Integrated sequence stratigraphic and geochemical resource characterization of the lower Mancos shale, Uinta Basin, Utah: Utah Geological Survey, Open-File Report 483, 129p.</t>
  </si>
  <si>
    <t>Fisher, R., 2009, Stratigraphic geochemical and geomechanical analysis of the lower Mancos shale, Douglas Creek Arch, northwestern Colorado: unpublished M.S. thesis, Colorado School of Mines, Golden CO, 164p. with CD appendix.</t>
  </si>
  <si>
    <t>Fouch, T.D., Wandrey, C.J., Pitman, J.K., Nuccio, V.F., Schmoker, J.W., Rice, D.D., Johnson, R.C., Dolton, G.L., 1992, Natural gas accumulations in low-permeability Tertiary and Cretaceous (Campanian and Maastrichtian) rock, Uinta Basin, Utah: Final Report for U.S. Dept. of Energy, DOE/MC/20422-3051, 87p.</t>
  </si>
  <si>
    <t>Johnson, R.C., and Nuccio, V.F., 1993, Surface vitrinite reflectance study of the Uinta and Piceance Basins and adjacent areas, eastern Utah and western Colorado - implications for the development of Laramide basins and uplifts, chapter DD, Evolution of Sedimentary Basins - Uinta and Piceance Basins: U.S. Geological Survey, Bull. 1787-DD, 42p.</t>
  </si>
  <si>
    <t>Kuzniak, K., 2009, New statigraphic interpretations, geochemistry and petrophysics of the Lower Mancos Group, Douglas Creek Arch, northwestern Colorado, U.S.A.: unpublished thesis, Colorado School of Mines, Golden Colorado, 161p., plus 11 appendices and 1 plate.</t>
  </si>
  <si>
    <t>Nuccio, V.F., Johnson R.C., 1986, Thermal maturity map of the lower part of the Upper Cretaceous Mesaverde Group, Uinta Basin Utah: U. S. Geological Survey, Miscellaneous Field Studies Map, MF-1482, one plate.</t>
  </si>
  <si>
    <t>Nuccio, V.F., Johnson R.C., 1988, Thermal maturity map of the lower part of the upper Cretaceous Mesaverde group, Uinta, Piceance, and Eagle basins area Utah and Colorado: U. S. Geological Survey, Miscellaneous Field Studies Map, MF 2008-B, 21p. one plate.</t>
  </si>
  <si>
    <t>Nuccio, V.F., Roberts, L.N.R., 2003, Thermal maturity and oil and gas generation history of petroleum systems in the Uinta-Piceance province, Utah and Colorado: U. S. Geological Survey, Digital Data series DDS–69–B, 39p.</t>
  </si>
  <si>
    <r>
      <t xml:space="preserve">Pittman, J.K., Anders, D.E., Fouch T.D., Nichols, D.J., 1986, Hydrocarbon potential of non-marine Upper Cretaceous and Lower Tertiary rocks, eastern Uinta Basin, Utah, </t>
    </r>
    <r>
      <rPr>
        <i/>
        <sz val="10"/>
        <rFont val="Arial"/>
        <family val="2"/>
      </rPr>
      <t>in</t>
    </r>
    <r>
      <rPr>
        <sz val="10"/>
        <rFont val="Arial"/>
        <family val="2"/>
      </rPr>
      <t xml:space="preserve"> Spenser, C.W., and Mast, R.F., editors, Geology of Tight Gas Reservoirs: AAPG Studies in Geology 24, p.235-252.</t>
    </r>
  </si>
  <si>
    <t>Pittman, J.K., Franczyk, K.J., Anders, D.E., 1987, Marine and nonmarine gas-bearing rocks in the Upper Cretaceous Blackhawk and Neslen Formations, eastern Uinta Basin, Utah - sedimentology, diagenesis, and source rock potential: AAPG Bull., v.71, p.76-94.</t>
  </si>
  <si>
    <t>Pittman, J.K., Franczyk, K.J., Anders, D.E., 1988, Diagenesis and burial history of nonmarine Upper Cretaceous rocks in the central Uinta Basin, Utah: Chapter D, U. S. Geological Survey, Bull. 1787, 28p.</t>
  </si>
  <si>
    <r>
      <t xml:space="preserve">Schmoker, J.W., Nuccio, V.F., Pitman, J.K., 1992, Porosity trends in predominantly nonmarine sandstones of the Upper Cretaceous Mesaverde group, Uinta and Piceance Basins, Utah and Colorado, </t>
    </r>
    <r>
      <rPr>
        <i/>
        <sz val="10"/>
        <rFont val="Arial"/>
        <family val="2"/>
      </rPr>
      <t>in</t>
    </r>
    <r>
      <rPr>
        <sz val="10"/>
        <rFont val="Arial"/>
        <family val="2"/>
      </rPr>
      <t xml:space="preserve"> Fouch, T.D., Nuccio, V.F., and Chidsey, T.C.Jr., editors, Hydrocarbon and Mineral Resources of the Uinta Basin: Utah Geological Association Guidebook 20, p.111-122.</t>
    </r>
  </si>
  <si>
    <t>RWS 8D-6-9-24</t>
  </si>
  <si>
    <t>SENE </t>
  </si>
  <si>
    <t> 6 </t>
  </si>
  <si>
    <t>BIG VALLEY</t>
  </si>
  <si>
    <t>43-047-37352</t>
  </si>
  <si>
    <t>Project file: 8D6RockEvaldata.xls</t>
  </si>
  <si>
    <t>Glen Bench 16D-28-8-21  </t>
  </si>
  <si>
    <t>43-047-36260</t>
  </si>
  <si>
    <t> SESE </t>
  </si>
  <si>
    <t> 28 </t>
  </si>
  <si>
    <t>Poor</t>
  </si>
  <si>
    <t>Fair</t>
  </si>
  <si>
    <t>MAIN CANYON FED 23-7-15-23</t>
  </si>
  <si>
    <t>43-047-37705</t>
  </si>
  <si>
    <t>NESW </t>
  </si>
  <si>
    <t>MAIN CANYON</t>
  </si>
  <si>
    <t>Project file: Poineerzip\3-petrography report.pdf</t>
  </si>
  <si>
    <t>Project file: Questar 8 Redwash \ 8D6RockEvaldata.xls</t>
  </si>
  <si>
    <t>Project file: Questar 8 Redwash \ RoData.xls</t>
  </si>
  <si>
    <t>Project file: Questar 16 Glen Bench \ 16D-28TOC.XLS</t>
  </si>
  <si>
    <t>Cheney A2 1-33</t>
  </si>
  <si>
    <t> SWNE </t>
  </si>
  <si>
    <t>Duschene</t>
  </si>
  <si>
    <t>Bluebell</t>
  </si>
  <si>
    <t>43-013-30202</t>
  </si>
  <si>
    <t>Willett, S.D.,  1988, Spatial variation of temperature and thermal history of the Uinta Basin: unpublished Ph.D. dissertation, Dept. of Geology and Geophysics, University of Utah, 121p. (data extracted from figure 5.1, p.88)</t>
  </si>
  <si>
    <t>Willett 1988</t>
  </si>
  <si>
    <t xml:space="preserve">Ute Tribal 1-21Z2 </t>
  </si>
  <si>
    <t>43-013-30148</t>
  </si>
  <si>
    <t>Red Channel Federal 22-1</t>
  </si>
  <si>
    <t>X2</t>
  </si>
  <si>
    <t>Y2</t>
  </si>
  <si>
    <t>Z2</t>
  </si>
  <si>
    <t>XY</t>
  </si>
  <si>
    <t>XZ</t>
  </si>
  <si>
    <t>YZ</t>
  </si>
  <si>
    <t>mine</t>
  </si>
  <si>
    <t>Anders  1991</t>
  </si>
  <si>
    <t>Y3</t>
  </si>
  <si>
    <t>Z3</t>
  </si>
  <si>
    <t>XZ2</t>
  </si>
  <si>
    <t>YZ2</t>
  </si>
  <si>
    <t>UGS</t>
  </si>
  <si>
    <t>Well Name</t>
  </si>
  <si>
    <t>QUESTAR 1M-4-8-22</t>
  </si>
  <si>
    <t>RIVER GAS RGU-1</t>
  </si>
  <si>
    <t>sample count</t>
  </si>
  <si>
    <t>number of samples</t>
  </si>
  <si>
    <t>Sample elevation</t>
  </si>
  <si>
    <t>Sample depth</t>
  </si>
  <si>
    <t>Surface elevation</t>
  </si>
  <si>
    <t>note</t>
  </si>
  <si>
    <t>UTM X</t>
  </si>
  <si>
    <t>UTM Y</t>
  </si>
  <si>
    <t>ground elevation</t>
  </si>
  <si>
    <t>sample elevation</t>
  </si>
  <si>
    <t>sample depth</t>
  </si>
  <si>
    <t>Calculated Ro Arco</t>
  </si>
  <si>
    <t>Calculated Ro LL</t>
  </si>
  <si>
    <t>Calculated Ro regression</t>
  </si>
  <si>
    <t>Ro measured</t>
  </si>
  <si>
    <t>Continental Federal 22-1</t>
  </si>
  <si>
    <t>Crooked Canyon 1</t>
  </si>
  <si>
    <t>Hunt 1-16</t>
  </si>
  <si>
    <t>QTR</t>
  </si>
  <si>
    <t>1. "all Ro data"  includes all of the compiled sample data,</t>
  </si>
  <si>
    <t>2. "references" lists the publications the data were taken from.</t>
  </si>
  <si>
    <t>3. "five wells" shows calculated and measured  Ro data for five wells selected for burial history modeling.</t>
  </si>
  <si>
    <t>4. "regression" shows the data used for the regression analysis, as well as the results of this analysis.  Note that results for adjacent samples within a well (samples within a 200 foot vertical interval) were combinded (averaged) for the regression.  So this page has fewer records than the "all Ro data" page.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</si>
</sst>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  <numFmt numFmtId="166" formatCode="#,##0.0"/>
    <numFmt numFmtId="167" formatCode="0.0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E+00"/>
    <numFmt numFmtId="173" formatCode="0.0000"/>
    <numFmt numFmtId="174" formatCode="0.000"/>
    <numFmt numFmtId="175" formatCode="0.0000E+00"/>
    <numFmt numFmtId="176" formatCode="&quot;$&quot;#,##0.00"/>
    <numFmt numFmtId="177" formatCode="[$-409]mmmm\ d\,\ yyyy;@"/>
    <numFmt numFmtId="178" formatCode="0.0000000"/>
    <numFmt numFmtId="179" formatCode="\+##0.0000000;\-##0.0000000"/>
    <numFmt numFmtId="180" formatCode="[$-409]d\-mmm\-yy;@"/>
    <numFmt numFmtId="181" formatCode="0.0E+00"/>
  </numFmts>
  <fonts count="1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0"/>
      <name val="Arial"/>
      <family val="2"/>
    </font>
    <font>
      <b/>
      <sz val="10"/>
      <name val="Algerian"/>
      <family val="5"/>
    </font>
    <font>
      <sz val="10"/>
      <name val="Algerian"/>
      <family val="5"/>
    </font>
    <font>
      <sz val="10"/>
      <color indexed="10"/>
      <name val="Algerian"/>
      <family val="5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b/>
      <sz val="10"/>
      <color indexed="10"/>
      <name val="Algerian"/>
      <family val="5"/>
    </font>
    <font>
      <sz val="1.5"/>
      <name val="Arial"/>
      <family val="0"/>
    </font>
    <font>
      <i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left"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21" applyNumberFormat="1" applyFont="1" applyFill="1" applyBorder="1" applyAlignment="1">
      <alignment horizontal="left"/>
      <protection/>
    </xf>
    <xf numFmtId="1" fontId="0" fillId="0" borderId="0" xfId="21" applyNumberFormat="1" applyFont="1" applyFill="1" applyBorder="1" applyAlignment="1">
      <alignment/>
      <protection/>
    </xf>
    <xf numFmtId="1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0" xfId="0" applyNumberFormat="1" applyFont="1" applyFill="1" applyAlignment="1">
      <alignment horizontal="right" wrapText="1"/>
    </xf>
    <xf numFmtId="1" fontId="0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74" fontId="3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167" fontId="0" fillId="0" borderId="0" xfId="0" applyNumberFormat="1" applyFont="1" applyAlignment="1">
      <alignment horizontal="right" wrapText="1"/>
    </xf>
    <xf numFmtId="1" fontId="0" fillId="0" borderId="0" xfId="0" applyNumberFormat="1" applyFont="1" applyAlignment="1">
      <alignment wrapText="1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165" fontId="11" fillId="0" borderId="0" xfId="0" applyNumberFormat="1" applyFont="1" applyAlignment="1">
      <alignment horizontal="center" wrapText="1"/>
    </xf>
    <xf numFmtId="0" fontId="12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2" fontId="14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4" fillId="0" borderId="2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/>
    </xf>
    <xf numFmtId="0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regression!#REF!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regression!#REF!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regression!#REF!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7881776"/>
        <c:axId val="26718257"/>
      </c:scatterChart>
      <c:valAx>
        <c:axId val="17881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18257"/>
        <c:crosses val="autoZero"/>
        <c:crossBetween val="midCat"/>
        <c:dispUnits/>
      </c:valAx>
      <c:valAx>
        <c:axId val="267182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8817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3.emf" /><Relationship Id="rId7" Type="http://schemas.openxmlformats.org/officeDocument/2006/relationships/image" Target="../media/image3.emf" /><Relationship Id="rId8" Type="http://schemas.openxmlformats.org/officeDocument/2006/relationships/image" Target="../media/image14.emf" /><Relationship Id="rId9" Type="http://schemas.openxmlformats.org/officeDocument/2006/relationships/image" Target="../media/image17.emf" /><Relationship Id="rId10" Type="http://schemas.openxmlformats.org/officeDocument/2006/relationships/image" Target="../media/image20.emf" /><Relationship Id="rId11" Type="http://schemas.openxmlformats.org/officeDocument/2006/relationships/image" Target="../media/image1.emf" /><Relationship Id="rId12" Type="http://schemas.openxmlformats.org/officeDocument/2006/relationships/image" Target="../media/image4.emf" /><Relationship Id="rId13" Type="http://schemas.openxmlformats.org/officeDocument/2006/relationships/image" Target="../media/image5.emf" /><Relationship Id="rId14" Type="http://schemas.openxmlformats.org/officeDocument/2006/relationships/image" Target="../media/image21.emf" /><Relationship Id="rId15" Type="http://schemas.openxmlformats.org/officeDocument/2006/relationships/image" Target="../media/image22.emf" /><Relationship Id="rId16" Type="http://schemas.openxmlformats.org/officeDocument/2006/relationships/image" Target="../media/image23.emf" /><Relationship Id="rId17" Type="http://schemas.openxmlformats.org/officeDocument/2006/relationships/image" Target="../media/image18.emf" /><Relationship Id="rId18" Type="http://schemas.openxmlformats.org/officeDocument/2006/relationships/image" Target="../media/image24.emf" /><Relationship Id="rId19" Type="http://schemas.openxmlformats.org/officeDocument/2006/relationships/image" Target="../media/image25.emf" /><Relationship Id="rId20" Type="http://schemas.openxmlformats.org/officeDocument/2006/relationships/image" Target="../media/image26.emf" /><Relationship Id="rId21" Type="http://schemas.openxmlformats.org/officeDocument/2006/relationships/image" Target="../media/image27.emf" /><Relationship Id="rId22" Type="http://schemas.openxmlformats.org/officeDocument/2006/relationships/image" Target="../media/image28.emf" /><Relationship Id="rId23" Type="http://schemas.openxmlformats.org/officeDocument/2006/relationships/image" Target="../media/image31.emf" /><Relationship Id="rId24" Type="http://schemas.openxmlformats.org/officeDocument/2006/relationships/image" Target="../media/image12.emf" /><Relationship Id="rId25" Type="http://schemas.openxmlformats.org/officeDocument/2006/relationships/image" Target="../media/image9.emf" /><Relationship Id="rId26" Type="http://schemas.openxmlformats.org/officeDocument/2006/relationships/image" Target="../media/image32.emf" /><Relationship Id="rId27" Type="http://schemas.openxmlformats.org/officeDocument/2006/relationships/image" Target="../media/image33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2.emf" /><Relationship Id="rId31" Type="http://schemas.openxmlformats.org/officeDocument/2006/relationships/image" Target="../media/image15.emf" /><Relationship Id="rId32" Type="http://schemas.openxmlformats.org/officeDocument/2006/relationships/image" Target="../media/image34.emf" /><Relationship Id="rId33" Type="http://schemas.openxmlformats.org/officeDocument/2006/relationships/image" Target="../media/image16.emf" /><Relationship Id="rId34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298</xdr:row>
      <xdr:rowOff>0</xdr:rowOff>
    </xdr:from>
    <xdr:to>
      <xdr:col>17</xdr:col>
      <xdr:colOff>190500</xdr:colOff>
      <xdr:row>299</xdr:row>
      <xdr:rowOff>47625</xdr:rowOff>
    </xdr:to>
    <xdr:pic>
      <xdr:nvPicPr>
        <xdr:cNvPr id="1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49125" y="5383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298</xdr:row>
      <xdr:rowOff>0</xdr:rowOff>
    </xdr:from>
    <xdr:to>
      <xdr:col>17</xdr:col>
      <xdr:colOff>190500</xdr:colOff>
      <xdr:row>299</xdr:row>
      <xdr:rowOff>47625</xdr:rowOff>
    </xdr:to>
    <xdr:pic>
      <xdr:nvPicPr>
        <xdr:cNvPr id="2" name="Picture 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49125" y="5383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292</xdr:row>
      <xdr:rowOff>0</xdr:rowOff>
    </xdr:from>
    <xdr:to>
      <xdr:col>6</xdr:col>
      <xdr:colOff>304800</xdr:colOff>
      <xdr:row>293</xdr:row>
      <xdr:rowOff>47625</xdr:rowOff>
    </xdr:to>
    <xdr:pic>
      <xdr:nvPicPr>
        <xdr:cNvPr id="3" name="Picture 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5274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292</xdr:row>
      <xdr:rowOff>0</xdr:rowOff>
    </xdr:from>
    <xdr:to>
      <xdr:col>7</xdr:col>
      <xdr:colOff>152400</xdr:colOff>
      <xdr:row>293</xdr:row>
      <xdr:rowOff>47625</xdr:rowOff>
    </xdr:to>
    <xdr:pic>
      <xdr:nvPicPr>
        <xdr:cNvPr id="4" name="Picture 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76825" y="52749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293</xdr:row>
      <xdr:rowOff>0</xdr:rowOff>
    </xdr:from>
    <xdr:to>
      <xdr:col>12</xdr:col>
      <xdr:colOff>57150</xdr:colOff>
      <xdr:row>294</xdr:row>
      <xdr:rowOff>47625</xdr:rowOff>
    </xdr:to>
    <xdr:pic>
      <xdr:nvPicPr>
        <xdr:cNvPr id="5" name="Picture 5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91550" y="5293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293</xdr:row>
      <xdr:rowOff>0</xdr:rowOff>
    </xdr:from>
    <xdr:to>
      <xdr:col>13</xdr:col>
      <xdr:colOff>76200</xdr:colOff>
      <xdr:row>294</xdr:row>
      <xdr:rowOff>47625</xdr:rowOff>
    </xdr:to>
    <xdr:pic>
      <xdr:nvPicPr>
        <xdr:cNvPr id="6" name="Picture 6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48775" y="5293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4</xdr:col>
      <xdr:colOff>219075</xdr:colOff>
      <xdr:row>295</xdr:row>
      <xdr:rowOff>47625</xdr:rowOff>
    </xdr:to>
    <xdr:pic>
      <xdr:nvPicPr>
        <xdr:cNvPr id="7" name="Picture 6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95650" y="53111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294</xdr:row>
      <xdr:rowOff>0</xdr:rowOff>
    </xdr:from>
    <xdr:to>
      <xdr:col>5</xdr:col>
      <xdr:colOff>133350</xdr:colOff>
      <xdr:row>295</xdr:row>
      <xdr:rowOff>47625</xdr:rowOff>
    </xdr:to>
    <xdr:pic>
      <xdr:nvPicPr>
        <xdr:cNvPr id="8" name="Picture 6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29050" y="53111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914400</xdr:colOff>
      <xdr:row>308</xdr:row>
      <xdr:rowOff>47625</xdr:rowOff>
    </xdr:to>
    <xdr:pic>
      <xdr:nvPicPr>
        <xdr:cNvPr id="9" name="Picture 6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24025" y="55464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307</xdr:row>
      <xdr:rowOff>0</xdr:rowOff>
    </xdr:from>
    <xdr:to>
      <xdr:col>4</xdr:col>
      <xdr:colOff>0</xdr:colOff>
      <xdr:row>308</xdr:row>
      <xdr:rowOff>47625</xdr:rowOff>
    </xdr:to>
    <xdr:pic>
      <xdr:nvPicPr>
        <xdr:cNvPr id="10" name="Picture 6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76575" y="55464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307</xdr:row>
      <xdr:rowOff>0</xdr:rowOff>
    </xdr:from>
    <xdr:to>
      <xdr:col>6</xdr:col>
      <xdr:colOff>304800</xdr:colOff>
      <xdr:row>308</xdr:row>
      <xdr:rowOff>47625</xdr:rowOff>
    </xdr:to>
    <xdr:pic>
      <xdr:nvPicPr>
        <xdr:cNvPr id="11" name="Picture 6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10100" y="55464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307</xdr:row>
      <xdr:rowOff>0</xdr:rowOff>
    </xdr:from>
    <xdr:to>
      <xdr:col>7</xdr:col>
      <xdr:colOff>152400</xdr:colOff>
      <xdr:row>308</xdr:row>
      <xdr:rowOff>47625</xdr:rowOff>
    </xdr:to>
    <xdr:pic>
      <xdr:nvPicPr>
        <xdr:cNvPr id="12" name="Picture 6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76825" y="55464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685800</xdr:colOff>
      <xdr:row>310</xdr:row>
      <xdr:rowOff>9525</xdr:rowOff>
    </xdr:to>
    <xdr:pic>
      <xdr:nvPicPr>
        <xdr:cNvPr id="13" name="Picture 6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95650" y="558069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309</xdr:row>
      <xdr:rowOff>0</xdr:rowOff>
    </xdr:from>
    <xdr:to>
      <xdr:col>4</xdr:col>
      <xdr:colOff>523875</xdr:colOff>
      <xdr:row>310</xdr:row>
      <xdr:rowOff>9525</xdr:rowOff>
    </xdr:to>
    <xdr:pic>
      <xdr:nvPicPr>
        <xdr:cNvPr id="14" name="Picture 6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29050" y="558069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914400</xdr:colOff>
      <xdr:row>350</xdr:row>
      <xdr:rowOff>47625</xdr:rowOff>
    </xdr:to>
    <xdr:pic>
      <xdr:nvPicPr>
        <xdr:cNvPr id="15" name="Picture 7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24025" y="62950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1352550</xdr:colOff>
      <xdr:row>349</xdr:row>
      <xdr:rowOff>0</xdr:rowOff>
    </xdr:from>
    <xdr:to>
      <xdr:col>4</xdr:col>
      <xdr:colOff>0</xdr:colOff>
      <xdr:row>350</xdr:row>
      <xdr:rowOff>47625</xdr:rowOff>
    </xdr:to>
    <xdr:pic>
      <xdr:nvPicPr>
        <xdr:cNvPr id="16" name="Picture 7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76575" y="62950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350</xdr:row>
      <xdr:rowOff>0</xdr:rowOff>
    </xdr:from>
    <xdr:to>
      <xdr:col>4</xdr:col>
      <xdr:colOff>219075</xdr:colOff>
      <xdr:row>351</xdr:row>
      <xdr:rowOff>47625</xdr:rowOff>
    </xdr:to>
    <xdr:pic>
      <xdr:nvPicPr>
        <xdr:cNvPr id="17" name="Picture 7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95650" y="63131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350</xdr:row>
      <xdr:rowOff>0</xdr:rowOff>
    </xdr:from>
    <xdr:to>
      <xdr:col>5</xdr:col>
      <xdr:colOff>133350</xdr:colOff>
      <xdr:row>351</xdr:row>
      <xdr:rowOff>47625</xdr:rowOff>
    </xdr:to>
    <xdr:pic>
      <xdr:nvPicPr>
        <xdr:cNvPr id="18" name="Picture 7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29050" y="63131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349</xdr:row>
      <xdr:rowOff>0</xdr:rowOff>
    </xdr:from>
    <xdr:to>
      <xdr:col>12</xdr:col>
      <xdr:colOff>57150</xdr:colOff>
      <xdr:row>350</xdr:row>
      <xdr:rowOff>47625</xdr:rowOff>
    </xdr:to>
    <xdr:pic>
      <xdr:nvPicPr>
        <xdr:cNvPr id="19" name="Picture 7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591550" y="62950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657225</xdr:colOff>
      <xdr:row>349</xdr:row>
      <xdr:rowOff>0</xdr:rowOff>
    </xdr:from>
    <xdr:to>
      <xdr:col>13</xdr:col>
      <xdr:colOff>76200</xdr:colOff>
      <xdr:row>350</xdr:row>
      <xdr:rowOff>47625</xdr:rowOff>
    </xdr:to>
    <xdr:pic>
      <xdr:nvPicPr>
        <xdr:cNvPr id="20" name="Picture 7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48775" y="62950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299</xdr:row>
      <xdr:rowOff>0</xdr:rowOff>
    </xdr:from>
    <xdr:to>
      <xdr:col>6</xdr:col>
      <xdr:colOff>304800</xdr:colOff>
      <xdr:row>300</xdr:row>
      <xdr:rowOff>47625</xdr:rowOff>
    </xdr:to>
    <xdr:pic>
      <xdr:nvPicPr>
        <xdr:cNvPr id="21" name="Picture 7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610100" y="5401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299</xdr:row>
      <xdr:rowOff>0</xdr:rowOff>
    </xdr:from>
    <xdr:to>
      <xdr:col>7</xdr:col>
      <xdr:colOff>152400</xdr:colOff>
      <xdr:row>300</xdr:row>
      <xdr:rowOff>47625</xdr:rowOff>
    </xdr:to>
    <xdr:pic>
      <xdr:nvPicPr>
        <xdr:cNvPr id="22" name="Picture 7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76825" y="54016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302</xdr:row>
      <xdr:rowOff>0</xdr:rowOff>
    </xdr:from>
    <xdr:to>
      <xdr:col>5</xdr:col>
      <xdr:colOff>295275</xdr:colOff>
      <xdr:row>303</xdr:row>
      <xdr:rowOff>47625</xdr:rowOff>
    </xdr:to>
    <xdr:pic>
      <xdr:nvPicPr>
        <xdr:cNvPr id="23" name="Picture 7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990975" y="5455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302</xdr:row>
      <xdr:rowOff>0</xdr:rowOff>
    </xdr:from>
    <xdr:to>
      <xdr:col>6</xdr:col>
      <xdr:colOff>161925</xdr:colOff>
      <xdr:row>303</xdr:row>
      <xdr:rowOff>47625</xdr:rowOff>
    </xdr:to>
    <xdr:pic>
      <xdr:nvPicPr>
        <xdr:cNvPr id="24" name="Picture 7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67225" y="54559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346</xdr:row>
      <xdr:rowOff>0</xdr:rowOff>
    </xdr:from>
    <xdr:to>
      <xdr:col>1</xdr:col>
      <xdr:colOff>914400</xdr:colOff>
      <xdr:row>347</xdr:row>
      <xdr:rowOff>9525</xdr:rowOff>
    </xdr:to>
    <xdr:pic>
      <xdr:nvPicPr>
        <xdr:cNvPr id="25" name="Picture 81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7225" y="6236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914400</xdr:colOff>
      <xdr:row>347</xdr:row>
      <xdr:rowOff>9525</xdr:rowOff>
    </xdr:to>
    <xdr:pic>
      <xdr:nvPicPr>
        <xdr:cNvPr id="26" name="Picture 82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724025" y="6236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346</xdr:row>
      <xdr:rowOff>0</xdr:rowOff>
    </xdr:from>
    <xdr:to>
      <xdr:col>4</xdr:col>
      <xdr:colOff>219075</xdr:colOff>
      <xdr:row>347</xdr:row>
      <xdr:rowOff>9525</xdr:rowOff>
    </xdr:to>
    <xdr:pic>
      <xdr:nvPicPr>
        <xdr:cNvPr id="27" name="Picture 83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295650" y="6236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346</xdr:row>
      <xdr:rowOff>0</xdr:rowOff>
    </xdr:from>
    <xdr:to>
      <xdr:col>5</xdr:col>
      <xdr:colOff>76200</xdr:colOff>
      <xdr:row>347</xdr:row>
      <xdr:rowOff>9525</xdr:rowOff>
    </xdr:to>
    <xdr:pic>
      <xdr:nvPicPr>
        <xdr:cNvPr id="28" name="Picture 84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771900" y="6236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346</xdr:row>
      <xdr:rowOff>0</xdr:rowOff>
    </xdr:from>
    <xdr:to>
      <xdr:col>8</xdr:col>
      <xdr:colOff>66675</xdr:colOff>
      <xdr:row>347</xdr:row>
      <xdr:rowOff>9525</xdr:rowOff>
    </xdr:to>
    <xdr:pic>
      <xdr:nvPicPr>
        <xdr:cNvPr id="29" name="Picture 85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838825" y="6236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346</xdr:row>
      <xdr:rowOff>0</xdr:rowOff>
    </xdr:from>
    <xdr:to>
      <xdr:col>8</xdr:col>
      <xdr:colOff>533400</xdr:colOff>
      <xdr:row>347</xdr:row>
      <xdr:rowOff>9525</xdr:rowOff>
    </xdr:to>
    <xdr:pic>
      <xdr:nvPicPr>
        <xdr:cNvPr id="30" name="Picture 86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05550" y="6236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5</xdr:col>
      <xdr:colOff>66675</xdr:colOff>
      <xdr:row>313</xdr:row>
      <xdr:rowOff>9525</xdr:rowOff>
    </xdr:to>
    <xdr:pic>
      <xdr:nvPicPr>
        <xdr:cNvPr id="31" name="Picture 87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990975" y="562927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312</xdr:row>
      <xdr:rowOff>0</xdr:rowOff>
    </xdr:from>
    <xdr:to>
      <xdr:col>5</xdr:col>
      <xdr:colOff>542925</xdr:colOff>
      <xdr:row>313</xdr:row>
      <xdr:rowOff>9525</xdr:rowOff>
    </xdr:to>
    <xdr:pic>
      <xdr:nvPicPr>
        <xdr:cNvPr id="32" name="Picture 88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467225" y="562927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315</xdr:row>
      <xdr:rowOff>0</xdr:rowOff>
    </xdr:from>
    <xdr:to>
      <xdr:col>5</xdr:col>
      <xdr:colOff>66675</xdr:colOff>
      <xdr:row>316</xdr:row>
      <xdr:rowOff>9525</xdr:rowOff>
    </xdr:to>
    <xdr:pic>
      <xdr:nvPicPr>
        <xdr:cNvPr id="33" name="Picture 89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990975" y="567785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476250</xdr:colOff>
      <xdr:row>315</xdr:row>
      <xdr:rowOff>0</xdr:rowOff>
    </xdr:from>
    <xdr:to>
      <xdr:col>5</xdr:col>
      <xdr:colOff>542925</xdr:colOff>
      <xdr:row>316</xdr:row>
      <xdr:rowOff>9525</xdr:rowOff>
    </xdr:to>
    <xdr:pic>
      <xdr:nvPicPr>
        <xdr:cNvPr id="34" name="Picture 90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67225" y="5677852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79</xdr:row>
      <xdr:rowOff>0</xdr:rowOff>
    </xdr:from>
    <xdr:to>
      <xdr:col>26</xdr:col>
      <xdr:colOff>0</xdr:colOff>
      <xdr:row>96</xdr:row>
      <xdr:rowOff>47625</xdr:rowOff>
    </xdr:to>
    <xdr:graphicFrame>
      <xdr:nvGraphicFramePr>
        <xdr:cNvPr id="1" name="Chart 86"/>
        <xdr:cNvGraphicFramePr/>
      </xdr:nvGraphicFramePr>
      <xdr:xfrm>
        <a:off x="19050000" y="14506575"/>
        <a:ext cx="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5"/>
  <sheetViews>
    <sheetView tabSelected="1" workbookViewId="0" topLeftCell="A1">
      <selection activeCell="B8" sqref="B8"/>
    </sheetView>
  </sheetViews>
  <sheetFormatPr defaultColWidth="9.140625" defaultRowHeight="12.75"/>
  <sheetData>
    <row r="2" ht="12.75">
      <c r="B2" t="s">
        <v>556</v>
      </c>
    </row>
    <row r="3" ht="12.75">
      <c r="B3" t="s">
        <v>557</v>
      </c>
    </row>
    <row r="4" ht="12.75">
      <c r="B4" t="s">
        <v>558</v>
      </c>
    </row>
    <row r="5" ht="12.75">
      <c r="B5" s="99" t="s">
        <v>559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372"/>
  <sheetViews>
    <sheetView zoomScale="75" zoomScaleNormal="75" workbookViewId="0" topLeftCell="I1">
      <pane ySplit="1" topLeftCell="BM2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9.8515625" style="21" customWidth="1"/>
    <col min="2" max="2" width="16.00390625" style="14" customWidth="1"/>
    <col min="3" max="3" width="23.57421875" style="3" customWidth="1"/>
    <col min="4" max="4" width="10.421875" style="44" customWidth="1"/>
    <col min="5" max="5" width="9.28125" style="44" bestFit="1" customWidth="1"/>
    <col min="6" max="6" width="9.140625" style="45" customWidth="1"/>
    <col min="7" max="7" width="9.28125" style="46" customWidth="1"/>
    <col min="8" max="8" width="12.7109375" style="45" customWidth="1"/>
    <col min="9" max="9" width="9.140625" style="45" customWidth="1"/>
    <col min="10" max="10" width="10.28125" style="21" customWidth="1"/>
    <col min="11" max="11" width="9.140625" style="21" customWidth="1"/>
    <col min="12" max="12" width="12.8515625" style="45" customWidth="1"/>
    <col min="13" max="13" width="9.57421875" style="47" customWidth="1"/>
    <col min="14" max="14" width="10.8515625" style="47" customWidth="1"/>
    <col min="15" max="15" width="9.28125" style="20" customWidth="1"/>
    <col min="16" max="16" width="9.28125" style="14" customWidth="1"/>
    <col min="17" max="17" width="10.8515625" style="20" customWidth="1"/>
    <col min="18" max="18" width="9.28125" style="20" customWidth="1"/>
    <col min="19" max="19" width="18.421875" style="21" customWidth="1"/>
    <col min="20" max="20" width="9.140625" style="21" customWidth="1"/>
    <col min="21" max="21" width="12.7109375" style="21" customWidth="1"/>
    <col min="22" max="22" width="9.140625" style="21" customWidth="1"/>
    <col min="23" max="23" width="11.7109375" style="88" customWidth="1"/>
    <col min="24" max="24" width="9.7109375" style="21" customWidth="1"/>
    <col min="25" max="26" width="6.7109375" style="21" customWidth="1"/>
    <col min="27" max="27" width="24.8515625" style="21" customWidth="1"/>
    <col min="28" max="28" width="17.8515625" style="21" customWidth="1"/>
    <col min="29" max="29" width="15.28125" style="21" customWidth="1"/>
    <col min="30" max="16384" width="9.140625" style="21" customWidth="1"/>
  </cols>
  <sheetData>
    <row r="1" spans="1:30" s="79" customFormat="1" ht="26.25">
      <c r="A1" s="73" t="s">
        <v>0</v>
      </c>
      <c r="B1" s="74" t="s">
        <v>8</v>
      </c>
      <c r="C1" s="75" t="s">
        <v>9</v>
      </c>
      <c r="D1" s="76" t="s">
        <v>11</v>
      </c>
      <c r="E1" s="76" t="s">
        <v>10</v>
      </c>
      <c r="F1" s="77" t="s">
        <v>555</v>
      </c>
      <c r="G1" s="78" t="s">
        <v>12</v>
      </c>
      <c r="H1" s="77" t="s">
        <v>13</v>
      </c>
      <c r="I1" s="77" t="s">
        <v>14</v>
      </c>
      <c r="J1" s="79" t="s">
        <v>15</v>
      </c>
      <c r="K1" s="79" t="s">
        <v>16</v>
      </c>
      <c r="L1" s="77" t="s">
        <v>17</v>
      </c>
      <c r="M1" s="80" t="s">
        <v>18</v>
      </c>
      <c r="N1" s="80" t="s">
        <v>19</v>
      </c>
      <c r="O1" s="81" t="s">
        <v>541</v>
      </c>
      <c r="P1" s="74" t="s">
        <v>540</v>
      </c>
      <c r="Q1" s="81" t="s">
        <v>539</v>
      </c>
      <c r="R1" s="81" t="s">
        <v>538</v>
      </c>
      <c r="S1" s="79" t="s">
        <v>1</v>
      </c>
      <c r="T1" s="79" t="s">
        <v>2</v>
      </c>
      <c r="U1" s="79" t="s">
        <v>3</v>
      </c>
      <c r="V1" s="79" t="s">
        <v>290</v>
      </c>
      <c r="W1" s="87" t="s">
        <v>293</v>
      </c>
      <c r="X1" s="82" t="s">
        <v>4</v>
      </c>
      <c r="Y1" s="82" t="s">
        <v>5</v>
      </c>
      <c r="Z1" s="82" t="s">
        <v>542</v>
      </c>
      <c r="AA1" s="83" t="s">
        <v>476</v>
      </c>
      <c r="AB1" s="83" t="s">
        <v>291</v>
      </c>
      <c r="AC1" s="65" t="s">
        <v>474</v>
      </c>
      <c r="AD1" s="65" t="s">
        <v>475</v>
      </c>
    </row>
    <row r="2" spans="1:27" ht="14.25">
      <c r="A2" s="21" t="s">
        <v>50</v>
      </c>
      <c r="D2" s="44">
        <v>4379215.4878</v>
      </c>
      <c r="E2" s="44">
        <v>523305.25451</v>
      </c>
      <c r="G2" s="46">
        <v>31</v>
      </c>
      <c r="H2" s="45" t="s">
        <v>92</v>
      </c>
      <c r="I2" s="45" t="s">
        <v>151</v>
      </c>
      <c r="J2" s="21" t="s">
        <v>22</v>
      </c>
      <c r="K2" s="21" t="s">
        <v>49</v>
      </c>
      <c r="M2" s="47">
        <v>39.5642</v>
      </c>
      <c r="N2" s="47">
        <v>-110.7287</v>
      </c>
      <c r="O2" s="20">
        <v>5508.4632</v>
      </c>
      <c r="P2" s="14">
        <v>0</v>
      </c>
      <c r="Q2" s="20">
        <v>5508.4632</v>
      </c>
      <c r="R2" s="20">
        <v>1</v>
      </c>
      <c r="S2" s="20" t="s">
        <v>20</v>
      </c>
      <c r="T2" s="21" t="s">
        <v>46</v>
      </c>
      <c r="U2" s="21" t="s">
        <v>47</v>
      </c>
      <c r="V2" s="29"/>
      <c r="W2" s="23">
        <v>0.68</v>
      </c>
      <c r="X2" s="20"/>
      <c r="Y2" s="22"/>
      <c r="Z2" s="22"/>
      <c r="AA2" s="21" t="s">
        <v>24</v>
      </c>
    </row>
    <row r="3" spans="1:27" ht="14.25">
      <c r="A3" s="21" t="s">
        <v>64</v>
      </c>
      <c r="D3" s="44">
        <v>4382253.6176</v>
      </c>
      <c r="E3" s="44">
        <v>518143.94908</v>
      </c>
      <c r="F3" s="45" t="s">
        <v>51</v>
      </c>
      <c r="G3" s="46">
        <v>22</v>
      </c>
      <c r="H3" s="45" t="s">
        <v>92</v>
      </c>
      <c r="I3" s="45" t="s">
        <v>187</v>
      </c>
      <c r="J3" s="21" t="s">
        <v>22</v>
      </c>
      <c r="K3" s="21" t="s">
        <v>49</v>
      </c>
      <c r="M3" s="47">
        <v>39.5917</v>
      </c>
      <c r="N3" s="47">
        <v>-110.7887</v>
      </c>
      <c r="O3" s="20">
        <v>5600.325599999999</v>
      </c>
      <c r="P3" s="14">
        <v>0</v>
      </c>
      <c r="Q3" s="20">
        <v>5600.325599999999</v>
      </c>
      <c r="R3" s="20">
        <v>1</v>
      </c>
      <c r="S3" s="20" t="s">
        <v>20</v>
      </c>
      <c r="T3" s="21" t="s">
        <v>46</v>
      </c>
      <c r="U3" s="21" t="s">
        <v>54</v>
      </c>
      <c r="V3" s="21" t="s">
        <v>52</v>
      </c>
      <c r="W3" s="23">
        <v>0.58</v>
      </c>
      <c r="X3" s="20">
        <v>47</v>
      </c>
      <c r="Y3" s="22">
        <v>0.08</v>
      </c>
      <c r="Z3" s="22"/>
      <c r="AA3" s="21" t="s">
        <v>301</v>
      </c>
    </row>
    <row r="4" spans="1:27" ht="14.25">
      <c r="A4" s="21" t="s">
        <v>59</v>
      </c>
      <c r="D4" s="44">
        <v>4374419.7071</v>
      </c>
      <c r="E4" s="44">
        <v>539393.76402</v>
      </c>
      <c r="F4" s="45" t="s">
        <v>58</v>
      </c>
      <c r="G4" s="46">
        <v>14</v>
      </c>
      <c r="H4" s="45" t="s">
        <v>148</v>
      </c>
      <c r="I4" s="45" t="s">
        <v>185</v>
      </c>
      <c r="J4" s="21" t="s">
        <v>22</v>
      </c>
      <c r="K4" s="21" t="s">
        <v>49</v>
      </c>
      <c r="M4" s="47">
        <v>39.5204</v>
      </c>
      <c r="N4" s="47">
        <v>-110.5417</v>
      </c>
      <c r="O4" s="20">
        <v>5600.325599999999</v>
      </c>
      <c r="P4" s="14">
        <v>0</v>
      </c>
      <c r="Q4" s="20">
        <v>5600.325599999999</v>
      </c>
      <c r="R4" s="20">
        <v>1</v>
      </c>
      <c r="S4" s="20" t="s">
        <v>20</v>
      </c>
      <c r="T4" s="21" t="s">
        <v>46</v>
      </c>
      <c r="U4" s="21" t="s">
        <v>54</v>
      </c>
      <c r="V4" s="21" t="s">
        <v>52</v>
      </c>
      <c r="W4" s="23">
        <v>0.61</v>
      </c>
      <c r="X4" s="20">
        <v>48</v>
      </c>
      <c r="Y4" s="22">
        <v>0.08</v>
      </c>
      <c r="Z4" s="22"/>
      <c r="AA4" s="21" t="s">
        <v>301</v>
      </c>
    </row>
    <row r="5" spans="1:27" ht="14.25">
      <c r="A5" s="21" t="s">
        <v>62</v>
      </c>
      <c r="D5" s="44">
        <v>4377617.23</v>
      </c>
      <c r="E5" s="44">
        <v>529736.98224</v>
      </c>
      <c r="F5" s="45" t="s">
        <v>208</v>
      </c>
      <c r="G5" s="46">
        <v>2</v>
      </c>
      <c r="H5" s="45" t="s">
        <v>148</v>
      </c>
      <c r="I5" s="45" t="s">
        <v>151</v>
      </c>
      <c r="J5" s="21" t="s">
        <v>22</v>
      </c>
      <c r="K5" s="21" t="s">
        <v>49</v>
      </c>
      <c r="M5" s="47">
        <v>39.5496</v>
      </c>
      <c r="N5" s="47">
        <v>-110.6539</v>
      </c>
      <c r="O5" s="20">
        <v>5606.887199999999</v>
      </c>
      <c r="P5" s="14">
        <v>0</v>
      </c>
      <c r="Q5" s="20">
        <v>5606.887199999999</v>
      </c>
      <c r="R5" s="20">
        <v>1</v>
      </c>
      <c r="S5" s="20" t="s">
        <v>20</v>
      </c>
      <c r="T5" s="21" t="s">
        <v>46</v>
      </c>
      <c r="U5" s="21" t="s">
        <v>54</v>
      </c>
      <c r="V5" s="21" t="s">
        <v>52</v>
      </c>
      <c r="W5" s="23">
        <v>0.58</v>
      </c>
      <c r="X5" s="20">
        <v>50</v>
      </c>
      <c r="Y5" s="22">
        <v>0.06</v>
      </c>
      <c r="Z5" s="22"/>
      <c r="AA5" s="21" t="s">
        <v>301</v>
      </c>
    </row>
    <row r="6" spans="1:27" ht="14.25">
      <c r="A6" s="21" t="s">
        <v>65</v>
      </c>
      <c r="D6" s="44">
        <v>4387146.2226</v>
      </c>
      <c r="E6" s="44">
        <v>511499.01994</v>
      </c>
      <c r="F6" s="45" t="s">
        <v>208</v>
      </c>
      <c r="G6" s="46">
        <v>1</v>
      </c>
      <c r="H6" s="45" t="s">
        <v>92</v>
      </c>
      <c r="I6" s="45" t="s">
        <v>177</v>
      </c>
      <c r="J6" s="21" t="s">
        <v>22</v>
      </c>
      <c r="K6" s="21" t="s">
        <v>49</v>
      </c>
      <c r="M6" s="47">
        <v>39.6359</v>
      </c>
      <c r="N6" s="47">
        <v>-110.866</v>
      </c>
      <c r="O6" s="20">
        <v>5895.597599999999</v>
      </c>
      <c r="P6" s="14">
        <v>0</v>
      </c>
      <c r="Q6" s="20">
        <v>5895.597599999999</v>
      </c>
      <c r="R6" s="20">
        <v>1</v>
      </c>
      <c r="S6" s="20" t="s">
        <v>20</v>
      </c>
      <c r="T6" s="21" t="s">
        <v>46</v>
      </c>
      <c r="U6" s="21" t="s">
        <v>54</v>
      </c>
      <c r="V6" s="21" t="s">
        <v>52</v>
      </c>
      <c r="W6" s="23">
        <v>0.59</v>
      </c>
      <c r="X6" s="20">
        <v>50</v>
      </c>
      <c r="Y6" s="22">
        <v>0.07</v>
      </c>
      <c r="Z6" s="22"/>
      <c r="AA6" s="21" t="s">
        <v>301</v>
      </c>
    </row>
    <row r="7" spans="1:27" ht="14.25">
      <c r="A7" s="21" t="s">
        <v>190</v>
      </c>
      <c r="D7" s="44">
        <v>4404515.135</v>
      </c>
      <c r="E7" s="44">
        <v>571187.80797</v>
      </c>
      <c r="G7" s="46">
        <v>7</v>
      </c>
      <c r="H7" s="45" t="s">
        <v>103</v>
      </c>
      <c r="I7" s="45" t="s">
        <v>88</v>
      </c>
      <c r="J7" s="21" t="s">
        <v>22</v>
      </c>
      <c r="K7" s="21" t="s">
        <v>49</v>
      </c>
      <c r="M7" s="47">
        <v>39.7895</v>
      </c>
      <c r="N7" s="47">
        <v>-110.1686</v>
      </c>
      <c r="O7" s="20">
        <v>5918.5632</v>
      </c>
      <c r="P7" s="14">
        <v>0</v>
      </c>
      <c r="Q7" s="20">
        <v>5918.5632</v>
      </c>
      <c r="R7" s="20">
        <v>1</v>
      </c>
      <c r="S7" s="20" t="s">
        <v>90</v>
      </c>
      <c r="T7" s="21" t="s">
        <v>191</v>
      </c>
      <c r="U7" s="21" t="s">
        <v>47</v>
      </c>
      <c r="V7" s="29"/>
      <c r="W7" s="23">
        <v>0.61</v>
      </c>
      <c r="X7" s="20"/>
      <c r="Y7" s="22"/>
      <c r="Z7" s="22"/>
      <c r="AA7" s="21" t="s">
        <v>24</v>
      </c>
    </row>
    <row r="8" spans="1:27" ht="14.25">
      <c r="A8" s="21" t="s">
        <v>220</v>
      </c>
      <c r="D8" s="44">
        <v>4396957.0403</v>
      </c>
      <c r="E8" s="44">
        <v>511484.36955</v>
      </c>
      <c r="F8" s="45" t="s">
        <v>51</v>
      </c>
      <c r="G8" s="46">
        <v>1</v>
      </c>
      <c r="H8" s="45" t="s">
        <v>184</v>
      </c>
      <c r="I8" s="45" t="s">
        <v>177</v>
      </c>
      <c r="J8" s="21" t="s">
        <v>22</v>
      </c>
      <c r="K8" s="21" t="s">
        <v>49</v>
      </c>
      <c r="M8" s="47">
        <v>39.7243</v>
      </c>
      <c r="N8" s="47">
        <v>-110.866</v>
      </c>
      <c r="O8" s="20">
        <v>5997.3024</v>
      </c>
      <c r="P8" s="14">
        <v>0</v>
      </c>
      <c r="Q8" s="20">
        <v>5997.3024</v>
      </c>
      <c r="R8" s="20">
        <v>1</v>
      </c>
      <c r="S8" s="20" t="s">
        <v>20</v>
      </c>
      <c r="T8" s="21" t="s">
        <v>203</v>
      </c>
      <c r="U8" s="21" t="s">
        <v>56</v>
      </c>
      <c r="W8" s="23">
        <v>0.61</v>
      </c>
      <c r="X8" s="20">
        <v>48</v>
      </c>
      <c r="Y8" s="22">
        <v>0.03</v>
      </c>
      <c r="Z8" s="22"/>
      <c r="AA8" s="21" t="s">
        <v>301</v>
      </c>
    </row>
    <row r="9" spans="1:27" ht="14.25">
      <c r="A9" s="21" t="s">
        <v>53</v>
      </c>
      <c r="D9" s="44">
        <v>4392051.6125</v>
      </c>
      <c r="E9" s="44">
        <v>511491.69818</v>
      </c>
      <c r="G9" s="46">
        <v>24</v>
      </c>
      <c r="H9" s="45" t="s">
        <v>184</v>
      </c>
      <c r="I9" s="45" t="s">
        <v>177</v>
      </c>
      <c r="J9" s="21" t="s">
        <v>22</v>
      </c>
      <c r="K9" s="21" t="s">
        <v>49</v>
      </c>
      <c r="M9" s="47">
        <v>39.6801</v>
      </c>
      <c r="N9" s="47">
        <v>-110.866</v>
      </c>
      <c r="O9" s="20">
        <v>6000.583199999999</v>
      </c>
      <c r="P9" s="14">
        <v>0</v>
      </c>
      <c r="Q9" s="20">
        <v>6000.583199999999</v>
      </c>
      <c r="R9" s="20">
        <v>1</v>
      </c>
      <c r="S9" s="20" t="s">
        <v>20</v>
      </c>
      <c r="T9" s="21" t="s">
        <v>46</v>
      </c>
      <c r="U9" s="21" t="s">
        <v>54</v>
      </c>
      <c r="V9" s="29"/>
      <c r="W9" s="23">
        <v>0.72</v>
      </c>
      <c r="X9" s="20"/>
      <c r="Y9" s="22"/>
      <c r="Z9" s="22"/>
      <c r="AA9" s="21" t="s">
        <v>24</v>
      </c>
    </row>
    <row r="10" spans="1:27" ht="14.25">
      <c r="A10" s="21" t="s">
        <v>192</v>
      </c>
      <c r="D10" s="44">
        <v>4400236.7204</v>
      </c>
      <c r="E10" s="44">
        <v>514794.81685</v>
      </c>
      <c r="G10" s="46">
        <v>29</v>
      </c>
      <c r="H10" s="45" t="s">
        <v>103</v>
      </c>
      <c r="I10" s="45" t="s">
        <v>187</v>
      </c>
      <c r="J10" s="21" t="s">
        <v>22</v>
      </c>
      <c r="K10" s="21" t="s">
        <v>49</v>
      </c>
      <c r="M10" s="47">
        <v>39.7538</v>
      </c>
      <c r="N10" s="47">
        <v>-110.8273</v>
      </c>
      <c r="O10" s="20">
        <v>6607.531199999999</v>
      </c>
      <c r="P10" s="14">
        <v>0</v>
      </c>
      <c r="Q10" s="20">
        <v>6607.531199999999</v>
      </c>
      <c r="R10" s="20">
        <v>1</v>
      </c>
      <c r="S10" s="20" t="s">
        <v>20</v>
      </c>
      <c r="T10" s="21" t="s">
        <v>129</v>
      </c>
      <c r="U10" s="21" t="s">
        <v>56</v>
      </c>
      <c r="V10" s="29"/>
      <c r="W10" s="23">
        <v>0.49</v>
      </c>
      <c r="X10" s="20"/>
      <c r="Y10" s="22"/>
      <c r="Z10" s="22"/>
      <c r="AA10" s="21" t="s">
        <v>24</v>
      </c>
    </row>
    <row r="11" spans="1:27" ht="14.25">
      <c r="A11" s="21" t="s">
        <v>45</v>
      </c>
      <c r="D11" s="44">
        <v>4370779.8889</v>
      </c>
      <c r="E11" s="44">
        <v>503199.02935</v>
      </c>
      <c r="G11" s="46">
        <v>30</v>
      </c>
      <c r="H11" s="45" t="s">
        <v>148</v>
      </c>
      <c r="I11" s="45" t="s">
        <v>177</v>
      </c>
      <c r="J11" s="21" t="s">
        <v>22</v>
      </c>
      <c r="K11" s="21" t="s">
        <v>49</v>
      </c>
      <c r="M11" s="47">
        <v>39.4885</v>
      </c>
      <c r="N11" s="47">
        <v>-110.9628</v>
      </c>
      <c r="O11" s="20">
        <v>6643.62</v>
      </c>
      <c r="P11" s="14">
        <v>0</v>
      </c>
      <c r="Q11" s="20">
        <v>6643.62</v>
      </c>
      <c r="R11" s="20">
        <v>1</v>
      </c>
      <c r="S11" s="20" t="s">
        <v>20</v>
      </c>
      <c r="T11" s="21" t="s">
        <v>46</v>
      </c>
      <c r="U11" s="21" t="s">
        <v>47</v>
      </c>
      <c r="V11" s="29"/>
      <c r="W11" s="23">
        <v>0.68</v>
      </c>
      <c r="X11" s="20"/>
      <c r="Y11" s="22"/>
      <c r="Z11" s="22"/>
      <c r="AA11" s="21" t="s">
        <v>24</v>
      </c>
    </row>
    <row r="12" spans="1:27" ht="14.25">
      <c r="A12" s="21" t="s">
        <v>233</v>
      </c>
      <c r="D12" s="44">
        <v>4393866.8369</v>
      </c>
      <c r="E12" s="44">
        <v>532881.09904</v>
      </c>
      <c r="F12" s="45" t="s">
        <v>231</v>
      </c>
      <c r="G12" s="46">
        <v>18</v>
      </c>
      <c r="H12" s="45" t="s">
        <v>184</v>
      </c>
      <c r="I12" s="45" t="s">
        <v>185</v>
      </c>
      <c r="J12" s="21" t="s">
        <v>22</v>
      </c>
      <c r="K12" s="21" t="s">
        <v>49</v>
      </c>
      <c r="M12" s="47">
        <v>39.6959</v>
      </c>
      <c r="N12" s="47">
        <v>-110.6165</v>
      </c>
      <c r="O12" s="20">
        <v>6653.4624</v>
      </c>
      <c r="P12" s="14">
        <v>0</v>
      </c>
      <c r="Q12" s="20">
        <v>6653.4624</v>
      </c>
      <c r="R12" s="20">
        <v>1</v>
      </c>
      <c r="S12" s="20" t="s">
        <v>30</v>
      </c>
      <c r="T12" s="21" t="s">
        <v>129</v>
      </c>
      <c r="U12" s="21" t="s">
        <v>56</v>
      </c>
      <c r="W12" s="23">
        <v>0.63</v>
      </c>
      <c r="X12" s="20">
        <v>66</v>
      </c>
      <c r="Y12" s="22">
        <v>0.03</v>
      </c>
      <c r="Z12" s="22"/>
      <c r="AA12" s="21" t="s">
        <v>301</v>
      </c>
    </row>
    <row r="13" spans="1:27" ht="14.25">
      <c r="A13" s="21" t="s">
        <v>228</v>
      </c>
      <c r="D13" s="44">
        <v>4403499.2371</v>
      </c>
      <c r="E13" s="44">
        <v>506499.40479</v>
      </c>
      <c r="F13" s="45" t="s">
        <v>57</v>
      </c>
      <c r="G13" s="46">
        <v>16</v>
      </c>
      <c r="H13" s="45" t="s">
        <v>103</v>
      </c>
      <c r="I13" s="45" t="s">
        <v>177</v>
      </c>
      <c r="J13" s="21" t="s">
        <v>22</v>
      </c>
      <c r="K13" s="21" t="s">
        <v>49</v>
      </c>
      <c r="M13" s="47">
        <v>39.7833</v>
      </c>
      <c r="N13" s="47">
        <v>-110.9241</v>
      </c>
      <c r="O13" s="20">
        <v>6735.482399999999</v>
      </c>
      <c r="P13" s="14">
        <v>0</v>
      </c>
      <c r="Q13" s="20">
        <v>6735.482399999999</v>
      </c>
      <c r="R13" s="20">
        <v>1</v>
      </c>
      <c r="S13" s="20" t="s">
        <v>20</v>
      </c>
      <c r="T13" s="21" t="s">
        <v>203</v>
      </c>
      <c r="U13" s="21" t="s">
        <v>56</v>
      </c>
      <c r="W13" s="23">
        <v>0.54</v>
      </c>
      <c r="X13" s="20">
        <v>50</v>
      </c>
      <c r="Y13" s="22">
        <v>0.05</v>
      </c>
      <c r="Z13" s="22"/>
      <c r="AA13" s="21" t="s">
        <v>301</v>
      </c>
    </row>
    <row r="14" spans="1:27" ht="14.25">
      <c r="A14" s="21" t="s">
        <v>48</v>
      </c>
      <c r="D14" s="44">
        <v>4378958.5371</v>
      </c>
      <c r="E14" s="44">
        <v>501537.69164</v>
      </c>
      <c r="G14" s="46">
        <v>36</v>
      </c>
      <c r="H14" s="45" t="s">
        <v>92</v>
      </c>
      <c r="I14" s="45" t="s">
        <v>179</v>
      </c>
      <c r="J14" s="21" t="s">
        <v>22</v>
      </c>
      <c r="K14" s="21" t="s">
        <v>49</v>
      </c>
      <c r="M14" s="47">
        <v>39.5622</v>
      </c>
      <c r="N14" s="47">
        <v>-110.9821</v>
      </c>
      <c r="O14" s="20">
        <v>6801.0984</v>
      </c>
      <c r="P14" s="14">
        <v>0</v>
      </c>
      <c r="Q14" s="20">
        <v>6801.0984</v>
      </c>
      <c r="R14" s="20">
        <v>1</v>
      </c>
      <c r="S14" s="20" t="s">
        <v>20</v>
      </c>
      <c r="T14" s="21" t="s">
        <v>46</v>
      </c>
      <c r="U14" s="21" t="s">
        <v>47</v>
      </c>
      <c r="V14" s="29"/>
      <c r="W14" s="23">
        <v>0.65</v>
      </c>
      <c r="X14" s="20"/>
      <c r="Y14" s="22"/>
      <c r="Z14" s="22"/>
      <c r="AA14" s="21" t="s">
        <v>24</v>
      </c>
    </row>
    <row r="15" spans="1:27" ht="14.25">
      <c r="A15" s="21" t="s">
        <v>66</v>
      </c>
      <c r="D15" s="44">
        <v>4395323.2879</v>
      </c>
      <c r="E15" s="44">
        <v>509823.79178</v>
      </c>
      <c r="F15" s="45" t="s">
        <v>263</v>
      </c>
      <c r="G15" s="46">
        <v>11</v>
      </c>
      <c r="H15" s="45" t="s">
        <v>184</v>
      </c>
      <c r="I15" s="45" t="s">
        <v>177</v>
      </c>
      <c r="J15" s="21" t="s">
        <v>22</v>
      </c>
      <c r="K15" s="21" t="s">
        <v>49</v>
      </c>
      <c r="M15" s="47">
        <v>39.7096</v>
      </c>
      <c r="N15" s="47">
        <v>-110.8854</v>
      </c>
      <c r="O15" s="20">
        <v>6801.0984</v>
      </c>
      <c r="P15" s="14">
        <v>0</v>
      </c>
      <c r="Q15" s="20">
        <v>6801.0984</v>
      </c>
      <c r="R15" s="20">
        <v>1</v>
      </c>
      <c r="S15" s="20" t="s">
        <v>20</v>
      </c>
      <c r="T15" s="21" t="s">
        <v>46</v>
      </c>
      <c r="U15" s="21" t="s">
        <v>54</v>
      </c>
      <c r="V15" s="21" t="s">
        <v>52</v>
      </c>
      <c r="W15" s="23">
        <v>0.55</v>
      </c>
      <c r="X15" s="20">
        <v>36</v>
      </c>
      <c r="Y15" s="22">
        <v>0.05</v>
      </c>
      <c r="Z15" s="22"/>
      <c r="AA15" s="21" t="s">
        <v>301</v>
      </c>
    </row>
    <row r="16" spans="1:27" ht="14.25">
      <c r="A16" s="21" t="s">
        <v>180</v>
      </c>
      <c r="D16" s="44">
        <v>4379367.8785</v>
      </c>
      <c r="E16" s="44">
        <v>553835.04682</v>
      </c>
      <c r="G16" s="46">
        <v>32</v>
      </c>
      <c r="H16" s="45" t="s">
        <v>92</v>
      </c>
      <c r="I16" s="45" t="s">
        <v>176</v>
      </c>
      <c r="J16" s="21" t="s">
        <v>22</v>
      </c>
      <c r="K16" s="21" t="s">
        <v>49</v>
      </c>
      <c r="M16" s="47">
        <v>39.5642</v>
      </c>
      <c r="N16" s="47">
        <v>-110.3733</v>
      </c>
      <c r="O16" s="20">
        <v>6820.7832</v>
      </c>
      <c r="P16" s="14">
        <v>0</v>
      </c>
      <c r="Q16" s="20">
        <v>6820.7832</v>
      </c>
      <c r="R16" s="20">
        <v>1</v>
      </c>
      <c r="S16" s="20" t="s">
        <v>20</v>
      </c>
      <c r="T16" s="21" t="s">
        <v>129</v>
      </c>
      <c r="U16" s="21" t="s">
        <v>56</v>
      </c>
      <c r="V16" s="29"/>
      <c r="W16" s="23">
        <v>0.73</v>
      </c>
      <c r="X16" s="20"/>
      <c r="Y16" s="22"/>
      <c r="Z16" s="22"/>
      <c r="AA16" s="21" t="s">
        <v>24</v>
      </c>
    </row>
    <row r="17" spans="1:27" ht="14.25">
      <c r="A17" s="21" t="s">
        <v>186</v>
      </c>
      <c r="D17" s="44">
        <v>4393692.0875</v>
      </c>
      <c r="E17" s="44">
        <v>516462.22851</v>
      </c>
      <c r="G17" s="46">
        <v>16</v>
      </c>
      <c r="H17" s="45" t="s">
        <v>184</v>
      </c>
      <c r="I17" s="45" t="s">
        <v>187</v>
      </c>
      <c r="J17" s="21" t="s">
        <v>22</v>
      </c>
      <c r="K17" s="21" t="s">
        <v>49</v>
      </c>
      <c r="M17" s="47">
        <v>39.6948</v>
      </c>
      <c r="N17" s="47">
        <v>-110.808</v>
      </c>
      <c r="O17" s="20">
        <v>6892.960799999999</v>
      </c>
      <c r="P17" s="14">
        <v>0</v>
      </c>
      <c r="Q17" s="20">
        <v>6892.960799999999</v>
      </c>
      <c r="R17" s="20">
        <v>1</v>
      </c>
      <c r="S17" s="20" t="s">
        <v>20</v>
      </c>
      <c r="T17" s="21" t="s">
        <v>129</v>
      </c>
      <c r="U17" s="21" t="s">
        <v>56</v>
      </c>
      <c r="V17" s="29"/>
      <c r="W17" s="23">
        <v>0.72</v>
      </c>
      <c r="X17" s="20"/>
      <c r="Y17" s="22"/>
      <c r="Z17" s="22"/>
      <c r="AA17" s="21" t="s">
        <v>24</v>
      </c>
    </row>
    <row r="18" spans="1:27" ht="14.25">
      <c r="A18" s="21" t="s">
        <v>178</v>
      </c>
      <c r="D18" s="44">
        <v>4369148.0019</v>
      </c>
      <c r="E18" s="44">
        <v>501539.64193</v>
      </c>
      <c r="G18" s="46">
        <v>36</v>
      </c>
      <c r="H18" s="45" t="s">
        <v>148</v>
      </c>
      <c r="I18" s="45" t="s">
        <v>179</v>
      </c>
      <c r="J18" s="21" t="s">
        <v>22</v>
      </c>
      <c r="K18" s="21" t="s">
        <v>49</v>
      </c>
      <c r="M18" s="47">
        <v>39.4738</v>
      </c>
      <c r="N18" s="47">
        <v>-110.9821</v>
      </c>
      <c r="O18" s="20">
        <v>7001.227199999999</v>
      </c>
      <c r="P18" s="14">
        <v>0</v>
      </c>
      <c r="Q18" s="20">
        <v>7001.227199999999</v>
      </c>
      <c r="R18" s="20">
        <v>1</v>
      </c>
      <c r="S18" s="20" t="s">
        <v>20</v>
      </c>
      <c r="T18" s="21" t="s">
        <v>129</v>
      </c>
      <c r="U18" s="21" t="s">
        <v>56</v>
      </c>
      <c r="V18" s="29"/>
      <c r="W18" s="23">
        <v>0.68</v>
      </c>
      <c r="X18" s="20"/>
      <c r="Y18" s="22"/>
      <c r="Z18" s="22"/>
      <c r="AA18" s="21" t="s">
        <v>24</v>
      </c>
    </row>
    <row r="19" spans="1:27" ht="14.25">
      <c r="A19" s="21" t="s">
        <v>221</v>
      </c>
      <c r="D19" s="44">
        <v>4395462.4415</v>
      </c>
      <c r="E19" s="44">
        <v>526462.19433</v>
      </c>
      <c r="F19" s="45" t="s">
        <v>222</v>
      </c>
      <c r="G19" s="46">
        <v>9</v>
      </c>
      <c r="H19" s="45" t="s">
        <v>184</v>
      </c>
      <c r="I19" s="45" t="s">
        <v>151</v>
      </c>
      <c r="J19" s="21" t="s">
        <v>22</v>
      </c>
      <c r="K19" s="21" t="s">
        <v>49</v>
      </c>
      <c r="M19" s="47">
        <v>39.7105</v>
      </c>
      <c r="N19" s="47">
        <v>-110.6913</v>
      </c>
      <c r="O19" s="20">
        <v>7027.473599999999</v>
      </c>
      <c r="P19" s="14">
        <v>0</v>
      </c>
      <c r="Q19" s="20">
        <v>7027.473599999999</v>
      </c>
      <c r="R19" s="20">
        <v>1</v>
      </c>
      <c r="S19" s="20" t="s">
        <v>30</v>
      </c>
      <c r="T19" s="21" t="s">
        <v>129</v>
      </c>
      <c r="U19" s="21" t="s">
        <v>56</v>
      </c>
      <c r="W19" s="23">
        <v>0.7</v>
      </c>
      <c r="X19" s="20">
        <v>46</v>
      </c>
      <c r="Y19" s="22">
        <v>0.03</v>
      </c>
      <c r="Z19" s="22"/>
      <c r="AA19" s="21" t="s">
        <v>301</v>
      </c>
    </row>
    <row r="20" spans="1:27" ht="14.25">
      <c r="A20" s="21" t="s">
        <v>227</v>
      </c>
      <c r="D20" s="44">
        <v>4398597.2847</v>
      </c>
      <c r="E20" s="44">
        <v>509819.60667</v>
      </c>
      <c r="F20" s="45" t="s">
        <v>57</v>
      </c>
      <c r="G20" s="46">
        <v>35</v>
      </c>
      <c r="H20" s="45" t="s">
        <v>103</v>
      </c>
      <c r="I20" s="45" t="s">
        <v>177</v>
      </c>
      <c r="J20" s="21" t="s">
        <v>22</v>
      </c>
      <c r="K20" s="21" t="s">
        <v>49</v>
      </c>
      <c r="M20" s="47">
        <v>39.7391</v>
      </c>
      <c r="N20" s="47">
        <v>-110.8854</v>
      </c>
      <c r="O20" s="20">
        <v>7057.0008</v>
      </c>
      <c r="P20" s="14">
        <v>0</v>
      </c>
      <c r="Q20" s="20">
        <v>7057.0008</v>
      </c>
      <c r="R20" s="20">
        <v>1</v>
      </c>
      <c r="S20" s="20" t="s">
        <v>20</v>
      </c>
      <c r="T20" s="21" t="s">
        <v>203</v>
      </c>
      <c r="U20" s="21" t="s">
        <v>56</v>
      </c>
      <c r="W20" s="23">
        <v>0.49</v>
      </c>
      <c r="X20" s="20">
        <v>41</v>
      </c>
      <c r="Y20" s="22">
        <v>0</v>
      </c>
      <c r="Z20" s="22"/>
      <c r="AA20" s="21" t="s">
        <v>301</v>
      </c>
    </row>
    <row r="21" spans="1:27" ht="14.25">
      <c r="A21" s="21" t="s">
        <v>229</v>
      </c>
      <c r="D21" s="44">
        <v>4406760.9538</v>
      </c>
      <c r="E21" s="44">
        <v>504844.66016</v>
      </c>
      <c r="F21" s="45" t="s">
        <v>57</v>
      </c>
      <c r="G21" s="46">
        <v>5</v>
      </c>
      <c r="H21" s="45" t="s">
        <v>103</v>
      </c>
      <c r="I21" s="45" t="s">
        <v>177</v>
      </c>
      <c r="J21" s="21" t="s">
        <v>22</v>
      </c>
      <c r="K21" s="21" t="s">
        <v>49</v>
      </c>
      <c r="M21" s="47">
        <v>39.8127</v>
      </c>
      <c r="N21" s="47">
        <v>-110.9434</v>
      </c>
      <c r="O21" s="20">
        <v>7119.335999999999</v>
      </c>
      <c r="P21" s="14">
        <v>0</v>
      </c>
      <c r="Q21" s="20">
        <v>7119.335999999999</v>
      </c>
      <c r="R21" s="20">
        <v>1</v>
      </c>
      <c r="S21" s="20" t="s">
        <v>20</v>
      </c>
      <c r="T21" s="21" t="s">
        <v>203</v>
      </c>
      <c r="U21" s="21" t="s">
        <v>56</v>
      </c>
      <c r="W21" s="23">
        <v>0.49</v>
      </c>
      <c r="X21" s="20">
        <v>51</v>
      </c>
      <c r="Y21" s="22">
        <v>0.04</v>
      </c>
      <c r="Z21" s="22"/>
      <c r="AA21" s="21" t="s">
        <v>301</v>
      </c>
    </row>
    <row r="22" spans="1:27" ht="14.25">
      <c r="A22" s="21" t="s">
        <v>188</v>
      </c>
      <c r="D22" s="44">
        <v>4390411.8051</v>
      </c>
      <c r="E22" s="44">
        <v>498215.83621</v>
      </c>
      <c r="G22" s="46">
        <v>27</v>
      </c>
      <c r="H22" s="45" t="s">
        <v>184</v>
      </c>
      <c r="I22" s="45" t="s">
        <v>179</v>
      </c>
      <c r="J22" s="21" t="s">
        <v>22</v>
      </c>
      <c r="K22" s="21" t="s">
        <v>49</v>
      </c>
      <c r="M22" s="47">
        <v>39.6654</v>
      </c>
      <c r="N22" s="47">
        <v>-111.0208</v>
      </c>
      <c r="O22" s="20">
        <v>7188.232799999999</v>
      </c>
      <c r="P22" s="14">
        <v>0</v>
      </c>
      <c r="Q22" s="20">
        <v>7188.232799999999</v>
      </c>
      <c r="R22" s="20">
        <v>1</v>
      </c>
      <c r="S22" s="20" t="s">
        <v>20</v>
      </c>
      <c r="T22" s="21" t="s">
        <v>129</v>
      </c>
      <c r="U22" s="21" t="s">
        <v>56</v>
      </c>
      <c r="V22" s="29"/>
      <c r="W22" s="23">
        <v>0.69</v>
      </c>
      <c r="X22" s="20"/>
      <c r="Y22" s="22"/>
      <c r="Z22" s="22"/>
      <c r="AA22" s="21" t="s">
        <v>24</v>
      </c>
    </row>
    <row r="23" spans="1:27" ht="14.25">
      <c r="A23" s="21" t="s">
        <v>230</v>
      </c>
      <c r="D23" s="44">
        <v>4395468.1267</v>
      </c>
      <c r="E23" s="44">
        <v>528065.18755</v>
      </c>
      <c r="F23" s="45" t="s">
        <v>231</v>
      </c>
      <c r="G23" s="46">
        <v>10</v>
      </c>
      <c r="H23" s="45" t="s">
        <v>184</v>
      </c>
      <c r="I23" s="45" t="s">
        <v>151</v>
      </c>
      <c r="J23" s="21" t="s">
        <v>22</v>
      </c>
      <c r="K23" s="21" t="s">
        <v>49</v>
      </c>
      <c r="M23" s="47">
        <v>39.7105</v>
      </c>
      <c r="N23" s="47">
        <v>-110.6726</v>
      </c>
      <c r="O23" s="20">
        <v>7217.76</v>
      </c>
      <c r="P23" s="14">
        <v>0</v>
      </c>
      <c r="Q23" s="20">
        <v>7217.76</v>
      </c>
      <c r="R23" s="20">
        <v>1</v>
      </c>
      <c r="S23" s="20" t="s">
        <v>30</v>
      </c>
      <c r="T23" s="21" t="s">
        <v>129</v>
      </c>
      <c r="U23" s="21" t="s">
        <v>56</v>
      </c>
      <c r="W23" s="23">
        <v>0.61</v>
      </c>
      <c r="X23" s="20">
        <v>57</v>
      </c>
      <c r="Y23" s="22">
        <v>0.04</v>
      </c>
      <c r="Z23" s="22"/>
      <c r="AA23" s="21" t="s">
        <v>301</v>
      </c>
    </row>
    <row r="24" spans="1:27" ht="14.25">
      <c r="A24" s="21" t="s">
        <v>527</v>
      </c>
      <c r="D24" s="44">
        <v>4372886.8733</v>
      </c>
      <c r="E24" s="44">
        <v>555487.98912</v>
      </c>
      <c r="G24" s="46">
        <v>21</v>
      </c>
      <c r="H24" s="45" t="s">
        <v>148</v>
      </c>
      <c r="I24" s="45" t="s">
        <v>176</v>
      </c>
      <c r="J24" s="21" t="s">
        <v>22</v>
      </c>
      <c r="K24" s="21" t="s">
        <v>49</v>
      </c>
      <c r="M24" s="47">
        <v>39.5057</v>
      </c>
      <c r="N24" s="47">
        <v>-110.3546</v>
      </c>
      <c r="O24" s="20">
        <v>7775.495999999999</v>
      </c>
      <c r="P24" s="14">
        <v>0</v>
      </c>
      <c r="Q24" s="20">
        <v>7775.495999999999</v>
      </c>
      <c r="R24" s="20">
        <v>1</v>
      </c>
      <c r="S24" s="20" t="s">
        <v>20</v>
      </c>
      <c r="T24" s="21" t="s">
        <v>203</v>
      </c>
      <c r="U24" s="21" t="s">
        <v>56</v>
      </c>
      <c r="V24" s="29"/>
      <c r="W24" s="23">
        <v>0.64</v>
      </c>
      <c r="X24" s="20"/>
      <c r="Y24" s="22"/>
      <c r="Z24" s="22"/>
      <c r="AA24" s="21" t="s">
        <v>528</v>
      </c>
    </row>
    <row r="25" spans="1:27" ht="14.25">
      <c r="A25" s="21" t="s">
        <v>198</v>
      </c>
      <c r="D25" s="44">
        <v>4405129.4819</v>
      </c>
      <c r="E25" s="44">
        <v>504845.69191</v>
      </c>
      <c r="G25" s="46">
        <v>8</v>
      </c>
      <c r="H25" s="45" t="s">
        <v>103</v>
      </c>
      <c r="I25" s="45" t="s">
        <v>177</v>
      </c>
      <c r="J25" s="21" t="s">
        <v>22</v>
      </c>
      <c r="K25" s="21" t="s">
        <v>49</v>
      </c>
      <c r="M25" s="47">
        <v>39.798</v>
      </c>
      <c r="N25" s="47">
        <v>-110.9434</v>
      </c>
      <c r="O25" s="20">
        <v>7798.461599999999</v>
      </c>
      <c r="P25" s="14">
        <v>0</v>
      </c>
      <c r="Q25" s="20">
        <v>7798.461599999999</v>
      </c>
      <c r="R25" s="20">
        <v>1</v>
      </c>
      <c r="S25" s="20" t="s">
        <v>199</v>
      </c>
      <c r="T25" s="21" t="s">
        <v>183</v>
      </c>
      <c r="U25" s="21" t="s">
        <v>56</v>
      </c>
      <c r="W25" s="23">
        <v>0.49</v>
      </c>
      <c r="X25" s="20">
        <v>54</v>
      </c>
      <c r="Y25" s="22">
        <v>0.03</v>
      </c>
      <c r="Z25" s="22"/>
      <c r="AA25" s="21" t="s">
        <v>301</v>
      </c>
    </row>
    <row r="26" spans="1:27" ht="14.25">
      <c r="A26" s="21" t="s">
        <v>213</v>
      </c>
      <c r="D26" s="44">
        <v>4389060.2235</v>
      </c>
      <c r="E26" s="44">
        <v>545736.72958</v>
      </c>
      <c r="F26" s="45" t="s">
        <v>212</v>
      </c>
      <c r="G26" s="46">
        <v>33</v>
      </c>
      <c r="H26" s="45" t="s">
        <v>184</v>
      </c>
      <c r="I26" s="45" t="s">
        <v>216</v>
      </c>
      <c r="J26" s="21" t="s">
        <v>22</v>
      </c>
      <c r="K26" s="21" t="s">
        <v>49</v>
      </c>
      <c r="M26" s="47">
        <v>39.652</v>
      </c>
      <c r="N26" s="47">
        <v>-110.4669</v>
      </c>
      <c r="O26" s="20">
        <v>7834.5504</v>
      </c>
      <c r="P26" s="14">
        <v>0</v>
      </c>
      <c r="Q26" s="20">
        <v>7834.5504</v>
      </c>
      <c r="R26" s="20">
        <v>1</v>
      </c>
      <c r="S26" s="20" t="s">
        <v>214</v>
      </c>
      <c r="T26" s="21" t="s">
        <v>215</v>
      </c>
      <c r="U26" s="21" t="s">
        <v>56</v>
      </c>
      <c r="W26" s="23">
        <v>0.52</v>
      </c>
      <c r="X26" s="20">
        <v>47</v>
      </c>
      <c r="Y26" s="22">
        <v>0.08</v>
      </c>
      <c r="Z26" s="22"/>
      <c r="AA26" s="21" t="s">
        <v>301</v>
      </c>
    </row>
    <row r="27" spans="1:27" ht="14.25">
      <c r="A27" s="21" t="s">
        <v>181</v>
      </c>
      <c r="D27" s="44">
        <v>4395487.188</v>
      </c>
      <c r="E27" s="44">
        <v>532874.17067</v>
      </c>
      <c r="G27" s="46">
        <v>7</v>
      </c>
      <c r="H27" s="45" t="s">
        <v>184</v>
      </c>
      <c r="I27" s="45" t="s">
        <v>185</v>
      </c>
      <c r="J27" s="21" t="s">
        <v>22</v>
      </c>
      <c r="K27" s="21" t="s">
        <v>49</v>
      </c>
      <c r="M27" s="47">
        <v>39.7105</v>
      </c>
      <c r="N27" s="47">
        <v>-110.6165</v>
      </c>
      <c r="O27" s="20">
        <v>7995.309599999999</v>
      </c>
      <c r="P27" s="14">
        <v>0</v>
      </c>
      <c r="Q27" s="20">
        <v>7995.309599999999</v>
      </c>
      <c r="R27" s="20">
        <v>1</v>
      </c>
      <c r="S27" s="20" t="s">
        <v>182</v>
      </c>
      <c r="T27" s="21" t="s">
        <v>183</v>
      </c>
      <c r="U27" s="21" t="s">
        <v>47</v>
      </c>
      <c r="V27" s="29"/>
      <c r="W27" s="23">
        <v>0.52</v>
      </c>
      <c r="X27" s="20"/>
      <c r="Y27" s="22"/>
      <c r="Z27" s="22"/>
      <c r="AA27" s="21" t="s">
        <v>24</v>
      </c>
    </row>
    <row r="28" spans="1:27" ht="14.25">
      <c r="A28" s="21" t="s">
        <v>189</v>
      </c>
      <c r="D28" s="44">
        <v>4396948.4586</v>
      </c>
      <c r="E28" s="44">
        <v>499871.44365</v>
      </c>
      <c r="G28" s="46">
        <v>2</v>
      </c>
      <c r="H28" s="45" t="s">
        <v>184</v>
      </c>
      <c r="I28" s="45" t="s">
        <v>179</v>
      </c>
      <c r="J28" s="21" t="s">
        <v>22</v>
      </c>
      <c r="K28" s="21" t="s">
        <v>49</v>
      </c>
      <c r="M28" s="47">
        <v>39.7243</v>
      </c>
      <c r="N28" s="47">
        <v>-111.0015</v>
      </c>
      <c r="O28" s="20">
        <v>8175.753599999999</v>
      </c>
      <c r="P28" s="14">
        <v>0</v>
      </c>
      <c r="Q28" s="20">
        <v>8175.753599999999</v>
      </c>
      <c r="R28" s="20">
        <v>1</v>
      </c>
      <c r="S28" s="20" t="s">
        <v>20</v>
      </c>
      <c r="T28" s="21" t="s">
        <v>129</v>
      </c>
      <c r="U28" s="21" t="s">
        <v>56</v>
      </c>
      <c r="V28" s="29"/>
      <c r="W28" s="23">
        <v>0.57</v>
      </c>
      <c r="X28" s="20"/>
      <c r="Y28" s="22"/>
      <c r="Z28" s="22"/>
      <c r="AA28" s="21" t="s">
        <v>24</v>
      </c>
    </row>
    <row r="29" spans="1:27" ht="14.25">
      <c r="A29" s="21" t="s">
        <v>232</v>
      </c>
      <c r="D29" s="44">
        <v>4397100.8546</v>
      </c>
      <c r="E29" s="44">
        <v>531264.58314</v>
      </c>
      <c r="F29" s="45" t="s">
        <v>231</v>
      </c>
      <c r="G29" s="46">
        <v>1</v>
      </c>
      <c r="H29" s="45" t="s">
        <v>184</v>
      </c>
      <c r="I29" s="45" t="s">
        <v>151</v>
      </c>
      <c r="J29" s="21" t="s">
        <v>22</v>
      </c>
      <c r="K29" s="21" t="s">
        <v>49</v>
      </c>
      <c r="M29" s="47">
        <v>39.7251</v>
      </c>
      <c r="N29" s="47">
        <v>-110.6352</v>
      </c>
      <c r="O29" s="20">
        <v>8198.7192</v>
      </c>
      <c r="P29" s="14">
        <v>0</v>
      </c>
      <c r="Q29" s="20">
        <v>8198.7192</v>
      </c>
      <c r="R29" s="20">
        <v>1</v>
      </c>
      <c r="S29" s="20" t="s">
        <v>30</v>
      </c>
      <c r="T29" s="21" t="s">
        <v>129</v>
      </c>
      <c r="U29" s="21" t="s">
        <v>56</v>
      </c>
      <c r="W29" s="23">
        <v>0.59</v>
      </c>
      <c r="X29" s="20">
        <v>69</v>
      </c>
      <c r="Y29" s="22">
        <v>0.04</v>
      </c>
      <c r="Z29" s="22"/>
      <c r="AA29" s="21" t="s">
        <v>301</v>
      </c>
    </row>
    <row r="30" spans="1:27" ht="14.25">
      <c r="A30" s="21" t="s">
        <v>153</v>
      </c>
      <c r="D30" s="44">
        <v>4431887.1269</v>
      </c>
      <c r="E30" s="44">
        <v>589065.46244</v>
      </c>
      <c r="G30" s="46">
        <v>13</v>
      </c>
      <c r="H30" s="45" t="s">
        <v>117</v>
      </c>
      <c r="I30" s="45" t="s">
        <v>154</v>
      </c>
      <c r="J30" s="21" t="s">
        <v>22</v>
      </c>
      <c r="K30" s="21" t="s">
        <v>152</v>
      </c>
      <c r="M30" s="47">
        <v>40.0344</v>
      </c>
      <c r="N30" s="47">
        <v>-109.9561</v>
      </c>
      <c r="O30" s="20">
        <v>5141.013599999999</v>
      </c>
      <c r="P30" s="14">
        <v>0</v>
      </c>
      <c r="Q30" s="20">
        <v>5141.013599999999</v>
      </c>
      <c r="R30" s="20">
        <v>1</v>
      </c>
      <c r="S30" s="20" t="s">
        <v>90</v>
      </c>
      <c r="T30" s="21" t="s">
        <v>108</v>
      </c>
      <c r="U30" s="21" t="s">
        <v>47</v>
      </c>
      <c r="V30" s="29"/>
      <c r="W30" s="23">
        <v>0.55</v>
      </c>
      <c r="X30" s="20"/>
      <c r="Y30" s="22"/>
      <c r="Z30" s="22"/>
      <c r="AA30" s="21" t="s">
        <v>24</v>
      </c>
    </row>
    <row r="31" spans="1:27" ht="14.25">
      <c r="A31" s="21" t="s">
        <v>164</v>
      </c>
      <c r="D31" s="44">
        <v>4459019.4792</v>
      </c>
      <c r="E31" s="44">
        <v>583381.45568</v>
      </c>
      <c r="G31" s="46">
        <v>29</v>
      </c>
      <c r="H31" s="45" t="s">
        <v>165</v>
      </c>
      <c r="I31" s="45" t="s">
        <v>156</v>
      </c>
      <c r="J31" s="21" t="s">
        <v>157</v>
      </c>
      <c r="K31" s="21" t="s">
        <v>152</v>
      </c>
      <c r="M31" s="47">
        <v>40.2794</v>
      </c>
      <c r="N31" s="47">
        <v>-110.0192</v>
      </c>
      <c r="O31" s="20">
        <v>5193.5064</v>
      </c>
      <c r="P31" s="14">
        <v>0</v>
      </c>
      <c r="Q31" s="20">
        <v>5193.5064</v>
      </c>
      <c r="R31" s="20">
        <v>1</v>
      </c>
      <c r="S31" s="20" t="s">
        <v>90</v>
      </c>
      <c r="T31" s="21" t="s">
        <v>120</v>
      </c>
      <c r="U31" s="21" t="s">
        <v>47</v>
      </c>
      <c r="V31" s="29"/>
      <c r="W31" s="23">
        <v>0.33</v>
      </c>
      <c r="X31" s="20"/>
      <c r="Y31" s="22"/>
      <c r="Z31" s="22"/>
      <c r="AA31" s="21" t="s">
        <v>24</v>
      </c>
    </row>
    <row r="32" spans="1:27" ht="14.25">
      <c r="A32" s="21" t="s">
        <v>155</v>
      </c>
      <c r="D32" s="44">
        <v>4444608.3328</v>
      </c>
      <c r="E32" s="44">
        <v>589972.54289</v>
      </c>
      <c r="G32" s="46">
        <v>12</v>
      </c>
      <c r="H32" s="45" t="s">
        <v>132</v>
      </c>
      <c r="I32" s="45" t="s">
        <v>156</v>
      </c>
      <c r="J32" s="21" t="s">
        <v>157</v>
      </c>
      <c r="K32" s="21" t="s">
        <v>152</v>
      </c>
      <c r="M32" s="47">
        <v>40.1489</v>
      </c>
      <c r="N32" s="47">
        <v>-109.9437</v>
      </c>
      <c r="O32" s="20">
        <v>5196.7872</v>
      </c>
      <c r="P32" s="14">
        <v>0</v>
      </c>
      <c r="Q32" s="20">
        <v>5196.7872</v>
      </c>
      <c r="R32" s="20">
        <v>1</v>
      </c>
      <c r="S32" s="20" t="s">
        <v>90</v>
      </c>
      <c r="T32" s="21" t="s">
        <v>120</v>
      </c>
      <c r="U32" s="21" t="s">
        <v>47</v>
      </c>
      <c r="V32" s="29"/>
      <c r="W32" s="23">
        <v>0.3</v>
      </c>
      <c r="X32" s="20"/>
      <c r="Y32" s="22"/>
      <c r="Z32" s="22"/>
      <c r="AA32" s="21" t="s">
        <v>24</v>
      </c>
    </row>
    <row r="33" spans="1:27" ht="14.25">
      <c r="A33" s="21" t="s">
        <v>158</v>
      </c>
      <c r="D33" s="44">
        <v>4445904.1665</v>
      </c>
      <c r="E33" s="44">
        <v>557856.66836</v>
      </c>
      <c r="G33" s="46">
        <v>3</v>
      </c>
      <c r="H33" s="45" t="s">
        <v>132</v>
      </c>
      <c r="I33" s="45" t="s">
        <v>159</v>
      </c>
      <c r="J33" s="21" t="s">
        <v>157</v>
      </c>
      <c r="K33" s="21" t="s">
        <v>152</v>
      </c>
      <c r="M33" s="47">
        <v>40.1634</v>
      </c>
      <c r="N33" s="47">
        <v>-110.3206</v>
      </c>
      <c r="O33" s="20">
        <v>5600.325599999999</v>
      </c>
      <c r="P33" s="14">
        <v>0</v>
      </c>
      <c r="Q33" s="20">
        <v>5600.325599999999</v>
      </c>
      <c r="R33" s="20">
        <v>1</v>
      </c>
      <c r="S33" s="20" t="s">
        <v>90</v>
      </c>
      <c r="T33" s="21" t="s">
        <v>108</v>
      </c>
      <c r="U33" s="21" t="s">
        <v>47</v>
      </c>
      <c r="V33" s="29"/>
      <c r="W33" s="23">
        <v>0.3</v>
      </c>
      <c r="X33" s="20"/>
      <c r="Y33" s="22"/>
      <c r="Z33" s="22"/>
      <c r="AA33" s="21" t="s">
        <v>24</v>
      </c>
    </row>
    <row r="34" spans="1:27" ht="14.25">
      <c r="A34" s="21" t="s">
        <v>166</v>
      </c>
      <c r="D34" s="44">
        <v>4458888.253</v>
      </c>
      <c r="E34" s="44">
        <v>570535.71983</v>
      </c>
      <c r="G34" s="46">
        <v>25</v>
      </c>
      <c r="H34" s="45" t="s">
        <v>165</v>
      </c>
      <c r="I34" s="45" t="s">
        <v>167</v>
      </c>
      <c r="J34" s="21" t="s">
        <v>157</v>
      </c>
      <c r="K34" s="21" t="s">
        <v>152</v>
      </c>
      <c r="M34" s="47">
        <v>40.2794</v>
      </c>
      <c r="N34" s="47">
        <v>-110.1703</v>
      </c>
      <c r="O34" s="20">
        <v>5600.325599999999</v>
      </c>
      <c r="P34" s="14">
        <v>0</v>
      </c>
      <c r="Q34" s="20">
        <v>5600.325599999999</v>
      </c>
      <c r="R34" s="20">
        <v>1</v>
      </c>
      <c r="S34" s="20" t="s">
        <v>90</v>
      </c>
      <c r="T34" s="21" t="s">
        <v>120</v>
      </c>
      <c r="U34" s="21" t="s">
        <v>47</v>
      </c>
      <c r="V34" s="29"/>
      <c r="W34" s="23">
        <v>0.34</v>
      </c>
      <c r="X34" s="20"/>
      <c r="Y34" s="22"/>
      <c r="Z34" s="22"/>
      <c r="AA34" s="21" t="s">
        <v>24</v>
      </c>
    </row>
    <row r="35" spans="1:27" ht="14.25">
      <c r="A35" s="21" t="s">
        <v>223</v>
      </c>
      <c r="D35" s="44">
        <v>4445847.01</v>
      </c>
      <c r="E35" s="44">
        <v>549826.17273</v>
      </c>
      <c r="F35" s="45" t="s">
        <v>57</v>
      </c>
      <c r="G35" s="46">
        <v>2</v>
      </c>
      <c r="H35" s="45" t="s">
        <v>132</v>
      </c>
      <c r="I35" s="45" t="s">
        <v>224</v>
      </c>
      <c r="J35" s="21" t="s">
        <v>157</v>
      </c>
      <c r="K35" s="21" t="s">
        <v>152</v>
      </c>
      <c r="M35" s="47">
        <v>40.1634</v>
      </c>
      <c r="N35" s="47">
        <v>-110.4149</v>
      </c>
      <c r="O35" s="20">
        <v>5600.325599999999</v>
      </c>
      <c r="P35" s="14">
        <v>0</v>
      </c>
      <c r="Q35" s="20">
        <v>5600.325599999999</v>
      </c>
      <c r="R35" s="20">
        <v>1</v>
      </c>
      <c r="S35" s="20" t="s">
        <v>90</v>
      </c>
      <c r="T35" s="21" t="s">
        <v>108</v>
      </c>
      <c r="U35" s="21" t="s">
        <v>56</v>
      </c>
      <c r="W35" s="23">
        <v>0.48</v>
      </c>
      <c r="X35" s="20">
        <v>50</v>
      </c>
      <c r="Y35" s="22">
        <v>0.05</v>
      </c>
      <c r="Z35" s="22"/>
      <c r="AA35" s="21" t="s">
        <v>301</v>
      </c>
    </row>
    <row r="36" spans="1:27" ht="14.25">
      <c r="A36" s="21" t="s">
        <v>169</v>
      </c>
      <c r="D36" s="44">
        <v>4473424.8613</v>
      </c>
      <c r="E36" s="44">
        <v>576780.82021</v>
      </c>
      <c r="G36" s="46">
        <v>10</v>
      </c>
      <c r="H36" s="45" t="s">
        <v>170</v>
      </c>
      <c r="I36" s="45" t="s">
        <v>171</v>
      </c>
      <c r="J36" s="21" t="s">
        <v>157</v>
      </c>
      <c r="K36" s="21" t="s">
        <v>152</v>
      </c>
      <c r="M36" s="47">
        <v>40.4098</v>
      </c>
      <c r="N36" s="47">
        <v>-110.0951</v>
      </c>
      <c r="O36" s="20">
        <v>5807.016</v>
      </c>
      <c r="P36" s="14">
        <v>0</v>
      </c>
      <c r="Q36" s="20">
        <v>5807.016</v>
      </c>
      <c r="R36" s="20">
        <v>1</v>
      </c>
      <c r="S36" s="20" t="s">
        <v>90</v>
      </c>
      <c r="T36" s="21" t="s">
        <v>120</v>
      </c>
      <c r="U36" s="21" t="s">
        <v>47</v>
      </c>
      <c r="V36" s="29"/>
      <c r="W36" s="23">
        <v>0.31</v>
      </c>
      <c r="X36" s="20"/>
      <c r="Y36" s="22"/>
      <c r="Z36" s="22"/>
      <c r="AA36" s="21" t="s">
        <v>24</v>
      </c>
    </row>
    <row r="37" spans="1:27" ht="14.25">
      <c r="A37" s="21" t="s">
        <v>209</v>
      </c>
      <c r="D37" s="44">
        <v>4447407.7668</v>
      </c>
      <c r="E37" s="44">
        <v>541786.8069</v>
      </c>
      <c r="F37" s="45" t="s">
        <v>208</v>
      </c>
      <c r="G37" s="46">
        <v>36</v>
      </c>
      <c r="H37" s="45" t="s">
        <v>133</v>
      </c>
      <c r="I37" s="45" t="s">
        <v>163</v>
      </c>
      <c r="J37" s="21" t="s">
        <v>157</v>
      </c>
      <c r="K37" s="21" t="s">
        <v>152</v>
      </c>
      <c r="M37" s="47">
        <v>40.1779</v>
      </c>
      <c r="N37" s="47">
        <v>-110.5092</v>
      </c>
      <c r="O37" s="20">
        <v>5807.016</v>
      </c>
      <c r="P37" s="14">
        <v>0</v>
      </c>
      <c r="Q37" s="20">
        <v>5807.016</v>
      </c>
      <c r="R37" s="20">
        <v>1</v>
      </c>
      <c r="S37" s="20" t="s">
        <v>90</v>
      </c>
      <c r="T37" s="21" t="s">
        <v>108</v>
      </c>
      <c r="U37" s="21" t="s">
        <v>207</v>
      </c>
      <c r="W37" s="23">
        <v>0.47</v>
      </c>
      <c r="X37" s="20">
        <v>51</v>
      </c>
      <c r="Y37" s="22">
        <v>0.03</v>
      </c>
      <c r="Z37" s="22"/>
      <c r="AA37" s="21" t="s">
        <v>301</v>
      </c>
    </row>
    <row r="38" spans="1:27" ht="14.25">
      <c r="A38" s="21" t="s">
        <v>162</v>
      </c>
      <c r="D38" s="44">
        <v>4449017.0645</v>
      </c>
      <c r="E38" s="44">
        <v>541760.88653</v>
      </c>
      <c r="G38" s="46">
        <v>25</v>
      </c>
      <c r="H38" s="45" t="s">
        <v>133</v>
      </c>
      <c r="I38" s="45" t="s">
        <v>163</v>
      </c>
      <c r="J38" s="21" t="s">
        <v>157</v>
      </c>
      <c r="K38" s="21" t="s">
        <v>152</v>
      </c>
      <c r="M38" s="47">
        <v>40.1924</v>
      </c>
      <c r="N38" s="47">
        <v>-110.5094</v>
      </c>
      <c r="O38" s="20">
        <v>5810.296799999999</v>
      </c>
      <c r="P38" s="14">
        <v>0</v>
      </c>
      <c r="Q38" s="20">
        <v>5810.296799999999</v>
      </c>
      <c r="R38" s="20">
        <v>1</v>
      </c>
      <c r="S38" s="20" t="s">
        <v>90</v>
      </c>
      <c r="T38" s="21" t="s">
        <v>108</v>
      </c>
      <c r="U38" s="21" t="s">
        <v>47</v>
      </c>
      <c r="V38" s="29"/>
      <c r="W38" s="23">
        <v>0.36</v>
      </c>
      <c r="X38" s="20"/>
      <c r="Y38" s="22"/>
      <c r="Z38" s="22"/>
      <c r="AA38" s="21" t="s">
        <v>24</v>
      </c>
    </row>
    <row r="39" spans="1:27" ht="14.25">
      <c r="A39" s="21" t="s">
        <v>168</v>
      </c>
      <c r="D39" s="44">
        <v>4463632.3958</v>
      </c>
      <c r="E39" s="44">
        <v>560847.55544</v>
      </c>
      <c r="G39" s="46">
        <v>12</v>
      </c>
      <c r="H39" s="45" t="s">
        <v>165</v>
      </c>
      <c r="I39" s="45" t="s">
        <v>159</v>
      </c>
      <c r="J39" s="21" t="s">
        <v>157</v>
      </c>
      <c r="K39" s="21" t="s">
        <v>152</v>
      </c>
      <c r="M39" s="47">
        <v>40.3229</v>
      </c>
      <c r="N39" s="47">
        <v>-110.2838</v>
      </c>
      <c r="O39" s="20">
        <v>6095.7264</v>
      </c>
      <c r="P39" s="14">
        <v>0</v>
      </c>
      <c r="Q39" s="20">
        <v>6095.7264</v>
      </c>
      <c r="R39" s="20">
        <v>1</v>
      </c>
      <c r="S39" s="20" t="s">
        <v>90</v>
      </c>
      <c r="T39" s="21" t="s">
        <v>120</v>
      </c>
      <c r="U39" s="21" t="s">
        <v>47</v>
      </c>
      <c r="V39" s="29"/>
      <c r="W39" s="23">
        <v>0.3</v>
      </c>
      <c r="X39" s="20"/>
      <c r="Y39" s="22"/>
      <c r="Z39" s="22"/>
      <c r="AA39" s="21" t="s">
        <v>24</v>
      </c>
    </row>
    <row r="40" spans="1:27" ht="14.25">
      <c r="A40" s="21" t="s">
        <v>172</v>
      </c>
      <c r="D40" s="44">
        <v>4471668.2784</v>
      </c>
      <c r="E40" s="44">
        <v>560748.55398</v>
      </c>
      <c r="G40" s="46">
        <v>13</v>
      </c>
      <c r="H40" s="45" t="s">
        <v>170</v>
      </c>
      <c r="I40" s="45" t="s">
        <v>159</v>
      </c>
      <c r="J40" s="21" t="s">
        <v>157</v>
      </c>
      <c r="K40" s="21" t="s">
        <v>152</v>
      </c>
      <c r="M40" s="47">
        <v>40.3953</v>
      </c>
      <c r="N40" s="47">
        <v>-110.2842</v>
      </c>
      <c r="O40" s="20">
        <v>6568.161599999999</v>
      </c>
      <c r="P40" s="14">
        <v>0</v>
      </c>
      <c r="Q40" s="20">
        <v>6568.161599999999</v>
      </c>
      <c r="R40" s="20">
        <v>1</v>
      </c>
      <c r="S40" s="20" t="s">
        <v>90</v>
      </c>
      <c r="T40" s="21" t="s">
        <v>120</v>
      </c>
      <c r="U40" s="21" t="s">
        <v>47</v>
      </c>
      <c r="V40" s="29"/>
      <c r="W40" s="23">
        <v>0.3</v>
      </c>
      <c r="X40" s="20"/>
      <c r="Y40" s="22"/>
      <c r="Z40" s="22"/>
      <c r="AA40" s="21" t="s">
        <v>24</v>
      </c>
    </row>
    <row r="41" spans="1:27" ht="14.25">
      <c r="A41" s="21" t="s">
        <v>160</v>
      </c>
      <c r="D41" s="44">
        <v>4440898.7755</v>
      </c>
      <c r="E41" s="44">
        <v>525810.87496</v>
      </c>
      <c r="G41" s="46">
        <v>20</v>
      </c>
      <c r="H41" s="45" t="s">
        <v>132</v>
      </c>
      <c r="I41" s="45" t="s">
        <v>161</v>
      </c>
      <c r="J41" s="21" t="s">
        <v>157</v>
      </c>
      <c r="K41" s="21" t="s">
        <v>152</v>
      </c>
      <c r="M41" s="47">
        <v>40.1199</v>
      </c>
      <c r="N41" s="47">
        <v>-110.6971</v>
      </c>
      <c r="O41" s="20">
        <v>6801.0984</v>
      </c>
      <c r="P41" s="14">
        <v>0</v>
      </c>
      <c r="Q41" s="20">
        <v>6801.0984</v>
      </c>
      <c r="R41" s="20">
        <v>1</v>
      </c>
      <c r="S41" s="20" t="s">
        <v>90</v>
      </c>
      <c r="T41" s="21" t="s">
        <v>108</v>
      </c>
      <c r="U41" s="21" t="s">
        <v>47</v>
      </c>
      <c r="V41" s="29"/>
      <c r="W41" s="23">
        <v>0.33</v>
      </c>
      <c r="X41" s="20"/>
      <c r="Y41" s="22"/>
      <c r="Z41" s="22"/>
      <c r="AA41" s="21" t="s">
        <v>24</v>
      </c>
    </row>
    <row r="42" spans="1:27" ht="14.25">
      <c r="A42" s="21" t="s">
        <v>225</v>
      </c>
      <c r="D42" s="44">
        <v>4469998.2324</v>
      </c>
      <c r="E42" s="44">
        <v>551143.83151</v>
      </c>
      <c r="F42" s="45" t="s">
        <v>57</v>
      </c>
      <c r="G42" s="46">
        <v>24</v>
      </c>
      <c r="H42" s="45" t="s">
        <v>170</v>
      </c>
      <c r="I42" s="45" t="s">
        <v>224</v>
      </c>
      <c r="J42" s="21" t="s">
        <v>157</v>
      </c>
      <c r="K42" s="21" t="s">
        <v>152</v>
      </c>
      <c r="M42" s="47">
        <v>40.3809</v>
      </c>
      <c r="N42" s="47">
        <v>-110.3975</v>
      </c>
      <c r="O42" s="20">
        <v>6899.5224</v>
      </c>
      <c r="P42" s="14">
        <v>0</v>
      </c>
      <c r="Q42" s="20">
        <v>6899.5224</v>
      </c>
      <c r="R42" s="20">
        <v>1</v>
      </c>
      <c r="S42" s="20" t="s">
        <v>226</v>
      </c>
      <c r="T42" s="21" t="s">
        <v>120</v>
      </c>
      <c r="U42" s="21" t="s">
        <v>211</v>
      </c>
      <c r="W42" s="23">
        <v>0.45</v>
      </c>
      <c r="X42" s="20">
        <v>100</v>
      </c>
      <c r="Y42" s="22">
        <v>0.05</v>
      </c>
      <c r="Z42" s="22"/>
      <c r="AA42" s="21" t="s">
        <v>301</v>
      </c>
    </row>
    <row r="43" spans="1:27" ht="14.25">
      <c r="A43" s="21" t="s">
        <v>200</v>
      </c>
      <c r="D43" s="44">
        <v>4408948.3815</v>
      </c>
      <c r="E43" s="44">
        <v>519467.30033</v>
      </c>
      <c r="G43" s="46">
        <v>26</v>
      </c>
      <c r="H43" s="45" t="s">
        <v>105</v>
      </c>
      <c r="I43" s="45" t="s">
        <v>187</v>
      </c>
      <c r="J43" s="21" t="s">
        <v>22</v>
      </c>
      <c r="K43" s="21" t="s">
        <v>152</v>
      </c>
      <c r="M43" s="47">
        <v>39.8322</v>
      </c>
      <c r="N43" s="47">
        <v>-110.7725</v>
      </c>
      <c r="O43" s="20">
        <v>7995.309599999999</v>
      </c>
      <c r="P43" s="14">
        <v>0</v>
      </c>
      <c r="Q43" s="20">
        <v>7995.309599999999</v>
      </c>
      <c r="R43" s="20">
        <v>1</v>
      </c>
      <c r="S43" s="20" t="s">
        <v>201</v>
      </c>
      <c r="T43" s="21" t="s">
        <v>191</v>
      </c>
      <c r="U43" s="21" t="s">
        <v>56</v>
      </c>
      <c r="W43" s="23">
        <v>0.49</v>
      </c>
      <c r="X43" s="20">
        <v>50</v>
      </c>
      <c r="Y43" s="22">
        <v>0.03</v>
      </c>
      <c r="Z43" s="22"/>
      <c r="AA43" s="21" t="s">
        <v>301</v>
      </c>
    </row>
    <row r="44" spans="1:27" ht="14.25">
      <c r="A44" s="21" t="s">
        <v>173</v>
      </c>
      <c r="D44" s="44">
        <v>4471477.0574</v>
      </c>
      <c r="E44" s="44">
        <v>528651.36141</v>
      </c>
      <c r="G44" s="46">
        <v>15</v>
      </c>
      <c r="H44" s="45" t="s">
        <v>170</v>
      </c>
      <c r="I44" s="45" t="s">
        <v>161</v>
      </c>
      <c r="J44" s="21" t="s">
        <v>157</v>
      </c>
      <c r="K44" s="21" t="s">
        <v>152</v>
      </c>
      <c r="M44" s="47">
        <v>40.3953</v>
      </c>
      <c r="N44" s="47">
        <v>-110.6624</v>
      </c>
      <c r="O44" s="20">
        <v>8018.275199999999</v>
      </c>
      <c r="P44" s="14">
        <v>0</v>
      </c>
      <c r="Q44" s="20">
        <v>8018.275199999999</v>
      </c>
      <c r="R44" s="20">
        <v>1</v>
      </c>
      <c r="S44" s="20" t="s">
        <v>20</v>
      </c>
      <c r="T44" s="21" t="s">
        <v>129</v>
      </c>
      <c r="U44" s="21" t="s">
        <v>56</v>
      </c>
      <c r="V44" s="29"/>
      <c r="W44" s="23">
        <v>0.45</v>
      </c>
      <c r="X44" s="20"/>
      <c r="Y44" s="22"/>
      <c r="Z44" s="22"/>
      <c r="AA44" s="21" t="s">
        <v>24</v>
      </c>
    </row>
    <row r="45" spans="1:27" ht="14.25">
      <c r="A45" s="21" t="s">
        <v>174</v>
      </c>
      <c r="D45" s="44">
        <v>4468215.9949</v>
      </c>
      <c r="E45" s="44">
        <v>504610.2856</v>
      </c>
      <c r="G45" s="46">
        <v>30</v>
      </c>
      <c r="H45" s="45" t="s">
        <v>170</v>
      </c>
      <c r="I45" s="45" t="s">
        <v>175</v>
      </c>
      <c r="J45" s="21" t="s">
        <v>157</v>
      </c>
      <c r="K45" s="21" t="s">
        <v>152</v>
      </c>
      <c r="M45" s="47">
        <v>40.3664</v>
      </c>
      <c r="N45" s="47">
        <v>-110.9457</v>
      </c>
      <c r="O45" s="20">
        <v>8972.988</v>
      </c>
      <c r="P45" s="14">
        <v>0</v>
      </c>
      <c r="Q45" s="20">
        <v>8972.988</v>
      </c>
      <c r="R45" s="20">
        <v>1</v>
      </c>
      <c r="S45" s="20" t="s">
        <v>20</v>
      </c>
      <c r="T45" s="21" t="s">
        <v>129</v>
      </c>
      <c r="U45" s="21" t="s">
        <v>56</v>
      </c>
      <c r="V45" s="29"/>
      <c r="W45" s="23">
        <v>0.5</v>
      </c>
      <c r="X45" s="20"/>
      <c r="Y45" s="22"/>
      <c r="Z45" s="22"/>
      <c r="AA45" s="21" t="s">
        <v>24</v>
      </c>
    </row>
    <row r="46" spans="1:27" ht="14.25">
      <c r="A46" s="21" t="s">
        <v>149</v>
      </c>
      <c r="D46" s="44">
        <v>4412137.4714</v>
      </c>
      <c r="E46" s="44">
        <v>530758.51665</v>
      </c>
      <c r="G46" s="46">
        <v>13</v>
      </c>
      <c r="H46" s="45" t="s">
        <v>105</v>
      </c>
      <c r="I46" s="45" t="s">
        <v>151</v>
      </c>
      <c r="J46" s="21" t="s">
        <v>22</v>
      </c>
      <c r="K46" s="21" t="s">
        <v>152</v>
      </c>
      <c r="M46" s="47">
        <v>39.8606</v>
      </c>
      <c r="N46" s="47">
        <v>-110.6404</v>
      </c>
      <c r="O46" s="20">
        <v>9169.836</v>
      </c>
      <c r="P46" s="14">
        <v>0</v>
      </c>
      <c r="Q46" s="20">
        <v>9169.836</v>
      </c>
      <c r="R46" s="20">
        <v>1</v>
      </c>
      <c r="S46" s="20" t="s">
        <v>90</v>
      </c>
      <c r="T46" s="21" t="s">
        <v>150</v>
      </c>
      <c r="U46" s="21" t="s">
        <v>47</v>
      </c>
      <c r="V46" s="29"/>
      <c r="W46" s="23">
        <v>0.5</v>
      </c>
      <c r="X46" s="20"/>
      <c r="Y46" s="22"/>
      <c r="Z46" s="22"/>
      <c r="AA46" s="21" t="s">
        <v>24</v>
      </c>
    </row>
    <row r="47" spans="1:27" ht="14.25">
      <c r="A47" s="21" t="s">
        <v>71</v>
      </c>
      <c r="D47" s="44">
        <v>4318393.5559</v>
      </c>
      <c r="E47" s="44">
        <v>561253.22902</v>
      </c>
      <c r="F47" s="45" t="s">
        <v>51</v>
      </c>
      <c r="G47" s="46">
        <v>5</v>
      </c>
      <c r="H47" s="45" t="s">
        <v>87</v>
      </c>
      <c r="I47" s="45" t="s">
        <v>194</v>
      </c>
      <c r="J47" s="21" t="s">
        <v>22</v>
      </c>
      <c r="K47" s="21" t="s">
        <v>34</v>
      </c>
      <c r="M47" s="47">
        <v>39.0143</v>
      </c>
      <c r="N47" s="47">
        <v>-110.2925</v>
      </c>
      <c r="O47" s="20">
        <v>4330.656</v>
      </c>
      <c r="P47" s="14">
        <v>0</v>
      </c>
      <c r="Q47" s="20">
        <v>4330.656</v>
      </c>
      <c r="R47" s="20">
        <v>1</v>
      </c>
      <c r="S47" s="20" t="s">
        <v>20</v>
      </c>
      <c r="T47" s="21" t="s">
        <v>46</v>
      </c>
      <c r="U47" s="21" t="s">
        <v>54</v>
      </c>
      <c r="V47" s="21" t="s">
        <v>52</v>
      </c>
      <c r="W47" s="39">
        <v>0.64</v>
      </c>
      <c r="X47" s="20">
        <v>34</v>
      </c>
      <c r="Y47" s="22">
        <v>0.14</v>
      </c>
      <c r="Z47" s="22"/>
      <c r="AA47" s="21" t="s">
        <v>301</v>
      </c>
    </row>
    <row r="48" spans="1:27" ht="14.25">
      <c r="A48" s="21" t="s">
        <v>75</v>
      </c>
      <c r="D48" s="44">
        <v>4308703.6322</v>
      </c>
      <c r="E48" s="44">
        <v>558094.98382</v>
      </c>
      <c r="F48" s="45" t="s">
        <v>222</v>
      </c>
      <c r="G48" s="46">
        <v>1</v>
      </c>
      <c r="H48" s="45" t="s">
        <v>84</v>
      </c>
      <c r="I48" s="45" t="s">
        <v>176</v>
      </c>
      <c r="J48" s="21" t="s">
        <v>22</v>
      </c>
      <c r="K48" s="21" t="s">
        <v>34</v>
      </c>
      <c r="M48" s="47">
        <v>38.9272</v>
      </c>
      <c r="N48" s="47">
        <v>-110.3298</v>
      </c>
      <c r="O48" s="20">
        <v>4442.2032</v>
      </c>
      <c r="P48" s="14">
        <v>0</v>
      </c>
      <c r="Q48" s="20">
        <v>4442.2032</v>
      </c>
      <c r="R48" s="20">
        <v>1</v>
      </c>
      <c r="S48" s="20" t="s">
        <v>20</v>
      </c>
      <c r="T48" s="21" t="s">
        <v>76</v>
      </c>
      <c r="U48" s="21" t="s">
        <v>54</v>
      </c>
      <c r="V48" s="21" t="s">
        <v>52</v>
      </c>
      <c r="W48" s="23">
        <v>0.53</v>
      </c>
      <c r="X48" s="20">
        <v>49</v>
      </c>
      <c r="Y48" s="22">
        <v>0.07</v>
      </c>
      <c r="Z48" s="22"/>
      <c r="AA48" s="21" t="s">
        <v>301</v>
      </c>
    </row>
    <row r="49" spans="1:27" ht="14.25">
      <c r="A49" s="21" t="s">
        <v>72</v>
      </c>
      <c r="D49" s="44">
        <v>4330816.7844</v>
      </c>
      <c r="E49" s="44">
        <v>557473.94006</v>
      </c>
      <c r="F49" s="45" t="s">
        <v>262</v>
      </c>
      <c r="G49" s="46">
        <v>34</v>
      </c>
      <c r="H49" s="45" t="s">
        <v>205</v>
      </c>
      <c r="I49" s="45" t="s">
        <v>176</v>
      </c>
      <c r="J49" s="21" t="s">
        <v>22</v>
      </c>
      <c r="K49" s="21" t="s">
        <v>34</v>
      </c>
      <c r="M49" s="47">
        <v>39.1265</v>
      </c>
      <c r="N49" s="47">
        <v>-110.3351</v>
      </c>
      <c r="O49" s="20">
        <v>4599.6816</v>
      </c>
      <c r="P49" s="14">
        <v>0</v>
      </c>
      <c r="Q49" s="20">
        <v>4599.6816</v>
      </c>
      <c r="R49" s="20">
        <v>1</v>
      </c>
      <c r="S49" s="20" t="s">
        <v>20</v>
      </c>
      <c r="T49" s="21" t="s">
        <v>46</v>
      </c>
      <c r="U49" s="21" t="s">
        <v>54</v>
      </c>
      <c r="V49" s="21" t="s">
        <v>52</v>
      </c>
      <c r="W49" s="23">
        <v>0.51</v>
      </c>
      <c r="X49" s="20">
        <v>31</v>
      </c>
      <c r="Y49" s="22">
        <v>0</v>
      </c>
      <c r="Z49" s="22"/>
      <c r="AA49" s="21" t="s">
        <v>301</v>
      </c>
    </row>
    <row r="50" spans="1:27" ht="14.25">
      <c r="A50" s="21" t="s">
        <v>74</v>
      </c>
      <c r="D50" s="44">
        <v>4348527.6491</v>
      </c>
      <c r="E50" s="44">
        <v>555722.52044</v>
      </c>
      <c r="F50" s="45" t="s">
        <v>57</v>
      </c>
      <c r="G50" s="46">
        <v>4</v>
      </c>
      <c r="H50" s="45" t="s">
        <v>141</v>
      </c>
      <c r="I50" s="45" t="s">
        <v>176</v>
      </c>
      <c r="J50" s="21" t="s">
        <v>22</v>
      </c>
      <c r="K50" s="21" t="s">
        <v>34</v>
      </c>
      <c r="M50" s="47">
        <v>39.2862</v>
      </c>
      <c r="N50" s="47">
        <v>-110.3539</v>
      </c>
      <c r="O50" s="20">
        <v>4799.8104</v>
      </c>
      <c r="P50" s="14">
        <v>0</v>
      </c>
      <c r="Q50" s="20">
        <v>4799.8104</v>
      </c>
      <c r="R50" s="20">
        <v>1</v>
      </c>
      <c r="S50" s="20" t="s">
        <v>20</v>
      </c>
      <c r="T50" s="21" t="s">
        <v>46</v>
      </c>
      <c r="U50" s="21" t="s">
        <v>54</v>
      </c>
      <c r="V50" s="21" t="s">
        <v>52</v>
      </c>
      <c r="W50" s="39">
        <v>0.51</v>
      </c>
      <c r="X50" s="20">
        <v>26</v>
      </c>
      <c r="Y50" s="22">
        <v>0.11</v>
      </c>
      <c r="Z50" s="22"/>
      <c r="AA50" s="21" t="s">
        <v>301</v>
      </c>
    </row>
    <row r="51" spans="1:27" ht="14.25">
      <c r="A51" s="21" t="s">
        <v>73</v>
      </c>
      <c r="D51" s="44">
        <v>4338873.4653</v>
      </c>
      <c r="E51" s="44">
        <v>557414.89267</v>
      </c>
      <c r="F51" s="45" t="s">
        <v>37</v>
      </c>
      <c r="G51" s="46">
        <v>3</v>
      </c>
      <c r="H51" s="45" t="s">
        <v>205</v>
      </c>
      <c r="I51" s="45" t="s">
        <v>176</v>
      </c>
      <c r="J51" s="21" t="s">
        <v>22</v>
      </c>
      <c r="K51" s="21" t="s">
        <v>34</v>
      </c>
      <c r="M51" s="47">
        <v>39.1991</v>
      </c>
      <c r="N51" s="47">
        <v>-110.3351</v>
      </c>
      <c r="O51" s="20">
        <v>4871.987999999999</v>
      </c>
      <c r="P51" s="14">
        <v>0</v>
      </c>
      <c r="Q51" s="20">
        <v>4871.987999999999</v>
      </c>
      <c r="R51" s="20">
        <v>1</v>
      </c>
      <c r="S51" s="20" t="s">
        <v>20</v>
      </c>
      <c r="T51" s="21" t="s">
        <v>46</v>
      </c>
      <c r="U51" s="21" t="s">
        <v>54</v>
      </c>
      <c r="V51" s="21" t="s">
        <v>52</v>
      </c>
      <c r="W51" s="39">
        <v>0.52</v>
      </c>
      <c r="X51" s="20">
        <v>31</v>
      </c>
      <c r="Y51" s="22">
        <v>0.1</v>
      </c>
      <c r="Z51" s="22"/>
      <c r="AA51" s="21" t="s">
        <v>301</v>
      </c>
    </row>
    <row r="52" spans="1:27" ht="14.25">
      <c r="A52" s="29" t="s">
        <v>29</v>
      </c>
      <c r="D52" s="44">
        <v>4359564.13</v>
      </c>
      <c r="E52" s="44">
        <v>521817.1</v>
      </c>
      <c r="F52" s="48" t="s">
        <v>31</v>
      </c>
      <c r="G52" s="49">
        <v>36</v>
      </c>
      <c r="H52" s="48" t="s">
        <v>32</v>
      </c>
      <c r="I52" s="48" t="s">
        <v>33</v>
      </c>
      <c r="J52" s="29" t="s">
        <v>22</v>
      </c>
      <c r="K52" s="29" t="s">
        <v>34</v>
      </c>
      <c r="L52" s="45" t="s">
        <v>35</v>
      </c>
      <c r="M52" s="50">
        <v>39.2323</v>
      </c>
      <c r="N52" s="50">
        <v>110.448</v>
      </c>
      <c r="O52" s="20">
        <v>4934.624</v>
      </c>
      <c r="P52" s="14">
        <v>0</v>
      </c>
      <c r="Q52" s="20">
        <v>4934.624</v>
      </c>
      <c r="R52" s="20">
        <v>1</v>
      </c>
      <c r="S52" s="29" t="s">
        <v>30</v>
      </c>
      <c r="T52" s="29" t="s">
        <v>21</v>
      </c>
      <c r="V52" s="29"/>
      <c r="W52" s="39">
        <v>0.48</v>
      </c>
      <c r="AA52" s="29" t="s">
        <v>36</v>
      </c>
    </row>
    <row r="53" spans="1:27" ht="14.25">
      <c r="A53" s="21" t="s">
        <v>67</v>
      </c>
      <c r="D53" s="44">
        <v>4354964.0231</v>
      </c>
      <c r="E53" s="44">
        <v>554065.00119</v>
      </c>
      <c r="G53" s="46">
        <v>17</v>
      </c>
      <c r="H53" s="45" t="s">
        <v>143</v>
      </c>
      <c r="I53" s="45" t="s">
        <v>176</v>
      </c>
      <c r="J53" s="21" t="s">
        <v>22</v>
      </c>
      <c r="K53" s="21" t="s">
        <v>34</v>
      </c>
      <c r="M53" s="47">
        <v>39.3443</v>
      </c>
      <c r="N53" s="47">
        <v>-110.3726</v>
      </c>
      <c r="O53" s="20">
        <v>4996.6584</v>
      </c>
      <c r="P53" s="14">
        <v>0</v>
      </c>
      <c r="Q53" s="20">
        <v>4996.6584</v>
      </c>
      <c r="R53" s="20">
        <v>1</v>
      </c>
      <c r="S53" s="20" t="s">
        <v>20</v>
      </c>
      <c r="T53" s="21" t="s">
        <v>46</v>
      </c>
      <c r="U53" s="21" t="s">
        <v>54</v>
      </c>
      <c r="V53" s="21" t="s">
        <v>52</v>
      </c>
      <c r="W53" s="39">
        <v>0.62</v>
      </c>
      <c r="X53" s="20">
        <v>30</v>
      </c>
      <c r="Y53" s="22">
        <v>0.14</v>
      </c>
      <c r="Z53" s="22"/>
      <c r="AA53" s="21" t="s">
        <v>301</v>
      </c>
    </row>
    <row r="54" spans="1:27" ht="14.25">
      <c r="A54" s="29" t="s">
        <v>38</v>
      </c>
      <c r="D54" s="44">
        <v>4367943.41</v>
      </c>
      <c r="E54" s="44">
        <v>540375.92</v>
      </c>
      <c r="F54" s="48" t="s">
        <v>39</v>
      </c>
      <c r="G54" s="49">
        <v>2</v>
      </c>
      <c r="H54" s="48" t="s">
        <v>32</v>
      </c>
      <c r="I54" s="48" t="s">
        <v>40</v>
      </c>
      <c r="J54" s="29" t="s">
        <v>22</v>
      </c>
      <c r="K54" s="29" t="s">
        <v>34</v>
      </c>
      <c r="L54" s="45" t="s">
        <v>41</v>
      </c>
      <c r="M54" s="50">
        <v>39.2772</v>
      </c>
      <c r="N54" s="50">
        <v>110.3184</v>
      </c>
      <c r="O54" s="20">
        <v>5151.17</v>
      </c>
      <c r="P54" s="14">
        <v>0</v>
      </c>
      <c r="Q54" s="20">
        <v>5151.17</v>
      </c>
      <c r="R54" s="20">
        <v>1</v>
      </c>
      <c r="S54" s="29" t="s">
        <v>30</v>
      </c>
      <c r="T54" s="29" t="s">
        <v>21</v>
      </c>
      <c r="V54" s="29"/>
      <c r="W54" s="39">
        <v>0.43</v>
      </c>
      <c r="AA54" s="29" t="s">
        <v>36</v>
      </c>
    </row>
    <row r="55" spans="1:27" ht="14.25">
      <c r="A55" s="21" t="s">
        <v>68</v>
      </c>
      <c r="D55" s="44">
        <v>4366187.4129</v>
      </c>
      <c r="E55" s="44">
        <v>545915.26752</v>
      </c>
      <c r="F55" s="45" t="s">
        <v>51</v>
      </c>
      <c r="G55" s="46">
        <v>9</v>
      </c>
      <c r="H55" s="45" t="s">
        <v>146</v>
      </c>
      <c r="I55" s="45" t="s">
        <v>216</v>
      </c>
      <c r="J55" s="21" t="s">
        <v>22</v>
      </c>
      <c r="K55" s="21" t="s">
        <v>34</v>
      </c>
      <c r="M55" s="47">
        <v>39.4459</v>
      </c>
      <c r="N55" s="47">
        <v>-110.4664</v>
      </c>
      <c r="O55" s="20">
        <v>5367.388799999999</v>
      </c>
      <c r="P55" s="14">
        <v>0</v>
      </c>
      <c r="Q55" s="20">
        <v>5367.388799999999</v>
      </c>
      <c r="R55" s="20">
        <v>1</v>
      </c>
      <c r="S55" s="20" t="s">
        <v>20</v>
      </c>
      <c r="T55" s="21" t="s">
        <v>46</v>
      </c>
      <c r="U55" s="21" t="s">
        <v>54</v>
      </c>
      <c r="V55" s="21" t="s">
        <v>52</v>
      </c>
      <c r="W55" s="23">
        <v>0.49</v>
      </c>
      <c r="X55" s="20">
        <v>50</v>
      </c>
      <c r="Y55" s="22">
        <v>0.09</v>
      </c>
      <c r="Z55" s="22"/>
      <c r="AA55" s="21" t="s">
        <v>301</v>
      </c>
    </row>
    <row r="56" spans="1:27" ht="14.25">
      <c r="A56" s="21" t="s">
        <v>193</v>
      </c>
      <c r="D56" s="44">
        <v>4352061.993</v>
      </c>
      <c r="E56" s="44">
        <v>567594.56348</v>
      </c>
      <c r="G56" s="46">
        <v>26</v>
      </c>
      <c r="H56" s="45" t="s">
        <v>143</v>
      </c>
      <c r="I56" s="45" t="s">
        <v>194</v>
      </c>
      <c r="J56" s="21" t="s">
        <v>22</v>
      </c>
      <c r="K56" s="21" t="s">
        <v>34</v>
      </c>
      <c r="M56" s="47">
        <v>39.3172</v>
      </c>
      <c r="N56" s="47">
        <v>-110.2159</v>
      </c>
      <c r="O56" s="20">
        <v>6174.4655999999995</v>
      </c>
      <c r="P56" s="14">
        <v>0</v>
      </c>
      <c r="Q56" s="20">
        <v>6174.4655999999995</v>
      </c>
      <c r="R56" s="20">
        <v>1</v>
      </c>
      <c r="S56" s="20" t="s">
        <v>182</v>
      </c>
      <c r="T56" s="21" t="s">
        <v>183</v>
      </c>
      <c r="U56" s="21" t="s">
        <v>56</v>
      </c>
      <c r="V56" s="29"/>
      <c r="W56" s="23">
        <v>0.48</v>
      </c>
      <c r="X56" s="20"/>
      <c r="Y56" s="22"/>
      <c r="Z56" s="22"/>
      <c r="AA56" s="21" t="s">
        <v>24</v>
      </c>
    </row>
    <row r="57" spans="1:27" ht="14.25">
      <c r="A57" s="21" t="s">
        <v>202</v>
      </c>
      <c r="D57" s="44">
        <v>4367871.6898</v>
      </c>
      <c r="E57" s="44">
        <v>557201.60552</v>
      </c>
      <c r="G57" s="46">
        <v>3</v>
      </c>
      <c r="H57" s="45" t="s">
        <v>146</v>
      </c>
      <c r="I57" s="45" t="s">
        <v>176</v>
      </c>
      <c r="J57" s="21" t="s">
        <v>22</v>
      </c>
      <c r="K57" s="21" t="s">
        <v>34</v>
      </c>
      <c r="M57" s="47">
        <v>39.4604</v>
      </c>
      <c r="N57" s="47">
        <v>-110.3351</v>
      </c>
      <c r="O57" s="20">
        <v>7401.4848</v>
      </c>
      <c r="P57" s="14">
        <v>0</v>
      </c>
      <c r="Q57" s="20">
        <v>7401.4848</v>
      </c>
      <c r="R57" s="20">
        <v>1</v>
      </c>
      <c r="S57" s="20" t="s">
        <v>20</v>
      </c>
      <c r="T57" s="21" t="s">
        <v>203</v>
      </c>
      <c r="U57" s="21" t="s">
        <v>56</v>
      </c>
      <c r="W57" s="23">
        <v>0.58</v>
      </c>
      <c r="X57" s="20">
        <v>50</v>
      </c>
      <c r="Y57" s="22">
        <v>0.05</v>
      </c>
      <c r="Z57" s="22"/>
      <c r="AA57" s="21" t="s">
        <v>301</v>
      </c>
    </row>
    <row r="58" spans="1:27" ht="14.25">
      <c r="A58" s="21" t="s">
        <v>195</v>
      </c>
      <c r="D58" s="44">
        <v>4378408.0987</v>
      </c>
      <c r="E58" s="44">
        <v>484415.76647</v>
      </c>
      <c r="G58" s="46">
        <v>31</v>
      </c>
      <c r="H58" s="45" t="s">
        <v>92</v>
      </c>
      <c r="I58" s="45" t="s">
        <v>196</v>
      </c>
      <c r="J58" s="21" t="s">
        <v>22</v>
      </c>
      <c r="K58" s="21" t="s">
        <v>34</v>
      </c>
      <c r="M58" s="47">
        <v>39.5571</v>
      </c>
      <c r="N58" s="47">
        <v>-111.1814</v>
      </c>
      <c r="O58" s="20">
        <v>9035.323199999999</v>
      </c>
      <c r="P58" s="14">
        <v>0</v>
      </c>
      <c r="Q58" s="20">
        <v>9035.323199999999</v>
      </c>
      <c r="R58" s="20">
        <v>1</v>
      </c>
      <c r="S58" s="20" t="s">
        <v>20</v>
      </c>
      <c r="T58" s="21" t="s">
        <v>129</v>
      </c>
      <c r="U58" s="21" t="s">
        <v>56</v>
      </c>
      <c r="V58" s="29"/>
      <c r="W58" s="23">
        <v>0.68</v>
      </c>
      <c r="X58" s="20"/>
      <c r="Y58" s="22"/>
      <c r="Z58" s="22"/>
      <c r="AA58" s="21" t="s">
        <v>24</v>
      </c>
    </row>
    <row r="59" spans="1:27" ht="14.25">
      <c r="A59" s="21" t="s">
        <v>134</v>
      </c>
      <c r="D59" s="44">
        <v>4327267.507</v>
      </c>
      <c r="E59" s="44">
        <v>662901.95894</v>
      </c>
      <c r="G59" s="46">
        <v>11</v>
      </c>
      <c r="H59" s="45" t="s">
        <v>136</v>
      </c>
      <c r="I59" s="45" t="s">
        <v>93</v>
      </c>
      <c r="J59" s="21" t="s">
        <v>22</v>
      </c>
      <c r="K59" s="21" t="s">
        <v>23</v>
      </c>
      <c r="M59" s="47">
        <v>39.0812</v>
      </c>
      <c r="N59" s="47">
        <v>-109.1167</v>
      </c>
      <c r="O59" s="20">
        <v>4268.3207999999995</v>
      </c>
      <c r="P59" s="14">
        <v>0</v>
      </c>
      <c r="Q59" s="20">
        <v>4268.3207999999995</v>
      </c>
      <c r="R59" s="20">
        <v>1</v>
      </c>
      <c r="S59" s="20" t="s">
        <v>20</v>
      </c>
      <c r="T59" s="21" t="s">
        <v>135</v>
      </c>
      <c r="U59" s="21" t="s">
        <v>47</v>
      </c>
      <c r="V59" s="29"/>
      <c r="W59" s="23">
        <v>0.67</v>
      </c>
      <c r="X59" s="20"/>
      <c r="Y59" s="22"/>
      <c r="Z59" s="22"/>
      <c r="AA59" s="21" t="s">
        <v>24</v>
      </c>
    </row>
    <row r="60" spans="1:27" ht="14.25">
      <c r="A60" s="21" t="s">
        <v>204</v>
      </c>
      <c r="D60" s="44">
        <v>4338587.8519</v>
      </c>
      <c r="E60" s="44">
        <v>662667.03871</v>
      </c>
      <c r="G60" s="46">
        <v>2</v>
      </c>
      <c r="H60" s="45" t="s">
        <v>205</v>
      </c>
      <c r="I60" s="45" t="s">
        <v>93</v>
      </c>
      <c r="J60" s="21" t="s">
        <v>22</v>
      </c>
      <c r="K60" s="21" t="s">
        <v>23</v>
      </c>
      <c r="M60" s="47">
        <v>39.1832</v>
      </c>
      <c r="N60" s="47">
        <v>-109.1167</v>
      </c>
      <c r="O60" s="20">
        <v>4983.535199999999</v>
      </c>
      <c r="P60" s="14">
        <v>0</v>
      </c>
      <c r="Q60" s="20">
        <v>4983.535199999999</v>
      </c>
      <c r="R60" s="20">
        <v>1</v>
      </c>
      <c r="S60" s="20" t="s">
        <v>30</v>
      </c>
      <c r="T60" s="21" t="s">
        <v>83</v>
      </c>
      <c r="U60" s="21" t="s">
        <v>56</v>
      </c>
      <c r="W60" s="23">
        <v>0.65</v>
      </c>
      <c r="X60" s="20">
        <v>48</v>
      </c>
      <c r="Y60" s="22">
        <v>0.04</v>
      </c>
      <c r="Z60" s="22"/>
      <c r="AA60" s="21" t="s">
        <v>301</v>
      </c>
    </row>
    <row r="61" spans="1:27" ht="14.25">
      <c r="A61" s="21" t="s">
        <v>55</v>
      </c>
      <c r="D61" s="44">
        <v>4321745.0829</v>
      </c>
      <c r="E61" s="44">
        <v>625731.27718</v>
      </c>
      <c r="G61" s="46">
        <v>25</v>
      </c>
      <c r="H61" s="45" t="s">
        <v>136</v>
      </c>
      <c r="I61" s="45" t="s">
        <v>97</v>
      </c>
      <c r="J61" s="21" t="s">
        <v>22</v>
      </c>
      <c r="K61" s="21" t="s">
        <v>23</v>
      </c>
      <c r="M61" s="47">
        <v>39.0376</v>
      </c>
      <c r="N61" s="47">
        <v>-109.5473</v>
      </c>
      <c r="O61" s="20">
        <v>4986.816</v>
      </c>
      <c r="P61" s="14">
        <v>0</v>
      </c>
      <c r="Q61" s="20">
        <v>4986.816</v>
      </c>
      <c r="R61" s="20">
        <v>1</v>
      </c>
      <c r="S61" s="20" t="s">
        <v>20</v>
      </c>
      <c r="T61" s="21" t="s">
        <v>46</v>
      </c>
      <c r="U61" s="21" t="s">
        <v>56</v>
      </c>
      <c r="V61" s="29"/>
      <c r="W61" s="23">
        <v>0.57</v>
      </c>
      <c r="X61" s="20"/>
      <c r="Y61" s="22"/>
      <c r="Z61" s="22"/>
      <c r="AA61" s="21" t="s">
        <v>24</v>
      </c>
    </row>
    <row r="62" spans="1:27" ht="14.25">
      <c r="A62" s="21" t="s">
        <v>137</v>
      </c>
      <c r="D62" s="44">
        <v>4326745.0089</v>
      </c>
      <c r="E62" s="44">
        <v>635368.03456</v>
      </c>
      <c r="G62" s="46">
        <v>12</v>
      </c>
      <c r="H62" s="45" t="s">
        <v>136</v>
      </c>
      <c r="I62" s="45" t="s">
        <v>85</v>
      </c>
      <c r="J62" s="21" t="s">
        <v>22</v>
      </c>
      <c r="K62" s="21" t="s">
        <v>23</v>
      </c>
      <c r="M62" s="47">
        <v>39.0812</v>
      </c>
      <c r="N62" s="47">
        <v>-109.435</v>
      </c>
      <c r="O62" s="20">
        <v>5196.7872</v>
      </c>
      <c r="P62" s="14">
        <v>0</v>
      </c>
      <c r="Q62" s="20">
        <v>5196.7872</v>
      </c>
      <c r="R62" s="20">
        <v>1</v>
      </c>
      <c r="S62" s="20" t="s">
        <v>20</v>
      </c>
      <c r="T62" s="21" t="s">
        <v>129</v>
      </c>
      <c r="U62" s="21" t="s">
        <v>56</v>
      </c>
      <c r="V62" s="29"/>
      <c r="W62" s="23">
        <v>0.66</v>
      </c>
      <c r="X62" s="20"/>
      <c r="Y62" s="22"/>
      <c r="Z62" s="22"/>
      <c r="AA62" s="21" t="s">
        <v>24</v>
      </c>
    </row>
    <row r="63" spans="1:27" ht="14.25">
      <c r="A63" s="21" t="s">
        <v>144</v>
      </c>
      <c r="D63" s="44">
        <v>4354309.3584</v>
      </c>
      <c r="E63" s="44">
        <v>639737.83306</v>
      </c>
      <c r="G63" s="46">
        <v>16</v>
      </c>
      <c r="H63" s="45" t="s">
        <v>143</v>
      </c>
      <c r="I63" s="45" t="s">
        <v>95</v>
      </c>
      <c r="J63" s="21" t="s">
        <v>22</v>
      </c>
      <c r="K63" s="21" t="s">
        <v>23</v>
      </c>
      <c r="M63" s="47">
        <v>39.3288</v>
      </c>
      <c r="N63" s="47">
        <v>-109.3788</v>
      </c>
      <c r="O63" s="20">
        <v>5964.4944</v>
      </c>
      <c r="P63" s="14">
        <v>0</v>
      </c>
      <c r="Q63" s="20">
        <v>5964.4944</v>
      </c>
      <c r="R63" s="20">
        <v>1</v>
      </c>
      <c r="S63" s="20" t="s">
        <v>20</v>
      </c>
      <c r="T63" s="21" t="s">
        <v>129</v>
      </c>
      <c r="U63" s="21" t="s">
        <v>56</v>
      </c>
      <c r="V63" s="29"/>
      <c r="W63" s="23">
        <v>0.63</v>
      </c>
      <c r="X63" s="20"/>
      <c r="Y63" s="22"/>
      <c r="Z63" s="22"/>
      <c r="AA63" s="21" t="s">
        <v>24</v>
      </c>
    </row>
    <row r="64" spans="1:27" ht="14.25">
      <c r="A64" s="21" t="s">
        <v>138</v>
      </c>
      <c r="D64" s="44">
        <v>4319951.904</v>
      </c>
      <c r="E64" s="44">
        <v>614416.31873</v>
      </c>
      <c r="G64" s="46">
        <v>35</v>
      </c>
      <c r="H64" s="45" t="s">
        <v>136</v>
      </c>
      <c r="I64" s="45" t="s">
        <v>99</v>
      </c>
      <c r="J64" s="21" t="s">
        <v>22</v>
      </c>
      <c r="K64" s="21" t="s">
        <v>23</v>
      </c>
      <c r="M64" s="47">
        <v>39.023</v>
      </c>
      <c r="N64" s="47">
        <v>-109.6783</v>
      </c>
      <c r="O64" s="20">
        <v>6099.0072</v>
      </c>
      <c r="P64" s="14">
        <v>0</v>
      </c>
      <c r="Q64" s="20">
        <v>6099.0072</v>
      </c>
      <c r="R64" s="20">
        <v>1</v>
      </c>
      <c r="S64" s="20" t="s">
        <v>20</v>
      </c>
      <c r="T64" s="21" t="s">
        <v>129</v>
      </c>
      <c r="U64" s="21" t="s">
        <v>56</v>
      </c>
      <c r="V64" s="29"/>
      <c r="W64" s="23">
        <v>0.63</v>
      </c>
      <c r="X64" s="20"/>
      <c r="Y64" s="22"/>
      <c r="Z64" s="22"/>
      <c r="AA64" s="21" t="s">
        <v>24</v>
      </c>
    </row>
    <row r="65" spans="1:27" ht="14.25">
      <c r="A65" s="21" t="s">
        <v>139</v>
      </c>
      <c r="D65" s="44">
        <v>4319795.2116</v>
      </c>
      <c r="E65" s="44">
        <v>603066.95308</v>
      </c>
      <c r="G65" s="46">
        <v>34</v>
      </c>
      <c r="H65" s="45" t="s">
        <v>136</v>
      </c>
      <c r="I65" s="45" t="s">
        <v>101</v>
      </c>
      <c r="J65" s="21" t="s">
        <v>22</v>
      </c>
      <c r="K65" s="21" t="s">
        <v>23</v>
      </c>
      <c r="M65" s="47">
        <v>39.023</v>
      </c>
      <c r="N65" s="47">
        <v>-109.8094</v>
      </c>
      <c r="O65" s="20">
        <v>6597.688799999999</v>
      </c>
      <c r="P65" s="14">
        <v>0</v>
      </c>
      <c r="Q65" s="20">
        <v>6597.688799999999</v>
      </c>
      <c r="R65" s="20">
        <v>1</v>
      </c>
      <c r="S65" s="20" t="s">
        <v>20</v>
      </c>
      <c r="T65" s="21" t="s">
        <v>129</v>
      </c>
      <c r="U65" s="21" t="s">
        <v>56</v>
      </c>
      <c r="V65" s="29"/>
      <c r="W65" s="23">
        <v>0.63</v>
      </c>
      <c r="X65" s="20"/>
      <c r="Y65" s="22"/>
      <c r="Z65" s="22"/>
      <c r="AA65" s="21" t="s">
        <v>24</v>
      </c>
    </row>
    <row r="66" spans="1:27" ht="14.25">
      <c r="A66" s="21" t="s">
        <v>142</v>
      </c>
      <c r="D66" s="44">
        <v>4354489.0138</v>
      </c>
      <c r="E66" s="44">
        <v>649417.99601</v>
      </c>
      <c r="G66" s="46">
        <v>16</v>
      </c>
      <c r="H66" s="45" t="s">
        <v>143</v>
      </c>
      <c r="I66" s="45" t="s">
        <v>115</v>
      </c>
      <c r="J66" s="21" t="s">
        <v>22</v>
      </c>
      <c r="K66" s="21" t="s">
        <v>23</v>
      </c>
      <c r="M66" s="47">
        <v>39.3288</v>
      </c>
      <c r="N66" s="47">
        <v>-109.2665</v>
      </c>
      <c r="O66" s="20">
        <v>6630.496799999999</v>
      </c>
      <c r="P66" s="14">
        <v>0</v>
      </c>
      <c r="Q66" s="20">
        <v>6630.496799999999</v>
      </c>
      <c r="R66" s="20">
        <v>1</v>
      </c>
      <c r="S66" s="20" t="s">
        <v>20</v>
      </c>
      <c r="T66" s="21" t="s">
        <v>129</v>
      </c>
      <c r="U66" s="21" t="s">
        <v>56</v>
      </c>
      <c r="V66" s="29"/>
      <c r="W66" s="23">
        <v>0.67</v>
      </c>
      <c r="X66" s="20"/>
      <c r="Y66" s="22"/>
      <c r="Z66" s="22"/>
      <c r="AA66" s="21" t="s">
        <v>24</v>
      </c>
    </row>
    <row r="67" spans="1:27" ht="14.25">
      <c r="A67" s="21" t="s">
        <v>140</v>
      </c>
      <c r="D67" s="44">
        <v>4344524.082</v>
      </c>
      <c r="E67" s="44">
        <v>635061.28299</v>
      </c>
      <c r="G67" s="46">
        <v>13</v>
      </c>
      <c r="H67" s="45" t="s">
        <v>141</v>
      </c>
      <c r="I67" s="45" t="s">
        <v>85</v>
      </c>
      <c r="J67" s="21" t="s">
        <v>22</v>
      </c>
      <c r="K67" s="21" t="s">
        <v>23</v>
      </c>
      <c r="M67" s="47">
        <v>39.2414</v>
      </c>
      <c r="N67" s="47">
        <v>-109.435</v>
      </c>
      <c r="O67" s="20">
        <v>6981.542399999998</v>
      </c>
      <c r="P67" s="14">
        <v>0</v>
      </c>
      <c r="Q67" s="20">
        <v>6981.542399999998</v>
      </c>
      <c r="R67" s="20">
        <v>1</v>
      </c>
      <c r="S67" s="20" t="s">
        <v>20</v>
      </c>
      <c r="T67" s="21" t="s">
        <v>129</v>
      </c>
      <c r="U67" s="21" t="s">
        <v>56</v>
      </c>
      <c r="V67" s="29"/>
      <c r="W67" s="23">
        <v>0.64</v>
      </c>
      <c r="X67" s="20"/>
      <c r="Y67" s="22"/>
      <c r="Z67" s="22"/>
      <c r="AA67" s="21" t="s">
        <v>24</v>
      </c>
    </row>
    <row r="68" spans="1:27" ht="14.25">
      <c r="A68" s="21" t="s">
        <v>145</v>
      </c>
      <c r="D68" s="44">
        <v>4359486.9778</v>
      </c>
      <c r="E68" s="44">
        <v>657388.44532</v>
      </c>
      <c r="G68" s="46">
        <v>32</v>
      </c>
      <c r="H68" s="45" t="s">
        <v>146</v>
      </c>
      <c r="I68" s="45" t="s">
        <v>93</v>
      </c>
      <c r="J68" s="21" t="s">
        <v>22</v>
      </c>
      <c r="K68" s="21" t="s">
        <v>23</v>
      </c>
      <c r="M68" s="47">
        <v>39.3724</v>
      </c>
      <c r="N68" s="47">
        <v>-109.1729</v>
      </c>
      <c r="O68" s="20">
        <v>6997.9464</v>
      </c>
      <c r="P68" s="14">
        <v>0</v>
      </c>
      <c r="Q68" s="20">
        <v>6997.9464</v>
      </c>
      <c r="R68" s="20">
        <v>1</v>
      </c>
      <c r="S68" s="20" t="s">
        <v>20</v>
      </c>
      <c r="T68" s="21" t="s">
        <v>129</v>
      </c>
      <c r="U68" s="21" t="s">
        <v>56</v>
      </c>
      <c r="V68" s="29"/>
      <c r="W68" s="23">
        <v>0.63</v>
      </c>
      <c r="X68" s="20"/>
      <c r="Y68" s="22"/>
      <c r="Z68" s="22"/>
      <c r="AA68" s="21" t="s">
        <v>24</v>
      </c>
    </row>
    <row r="69" spans="1:27" ht="14.25">
      <c r="A69" s="21" t="s">
        <v>147</v>
      </c>
      <c r="D69" s="44">
        <v>4370137.5207</v>
      </c>
      <c r="E69" s="44">
        <v>650236.15349</v>
      </c>
      <c r="G69" s="46">
        <v>32</v>
      </c>
      <c r="H69" s="45" t="s">
        <v>148</v>
      </c>
      <c r="I69" s="45" t="s">
        <v>115</v>
      </c>
      <c r="J69" s="21" t="s">
        <v>22</v>
      </c>
      <c r="K69" s="21" t="s">
        <v>23</v>
      </c>
      <c r="M69" s="47">
        <v>39.4696</v>
      </c>
      <c r="N69" s="47">
        <v>-109.2535</v>
      </c>
      <c r="O69" s="20">
        <v>8198.7192</v>
      </c>
      <c r="P69" s="14">
        <v>0</v>
      </c>
      <c r="Q69" s="20">
        <v>8198.7192</v>
      </c>
      <c r="R69" s="20">
        <v>1</v>
      </c>
      <c r="S69" s="20" t="s">
        <v>90</v>
      </c>
      <c r="T69" s="21" t="s">
        <v>91</v>
      </c>
      <c r="U69" s="21" t="s">
        <v>54</v>
      </c>
      <c r="V69" s="29"/>
      <c r="W69" s="23">
        <v>0.52</v>
      </c>
      <c r="X69" s="20"/>
      <c r="Y69" s="22"/>
      <c r="Z69" s="22"/>
      <c r="AA69" s="21" t="s">
        <v>24</v>
      </c>
    </row>
    <row r="70" spans="1:27" ht="14.25">
      <c r="A70" s="21" t="s">
        <v>260</v>
      </c>
      <c r="D70" s="44">
        <v>4302738.0084</v>
      </c>
      <c r="E70" s="44">
        <v>648617.5898</v>
      </c>
      <c r="G70" s="46">
        <v>29</v>
      </c>
      <c r="H70" s="45" t="s">
        <v>84</v>
      </c>
      <c r="I70" s="45" t="s">
        <v>115</v>
      </c>
      <c r="J70" s="21" t="s">
        <v>22</v>
      </c>
      <c r="K70" s="21" t="s">
        <v>43</v>
      </c>
      <c r="M70" s="47">
        <v>38.8628</v>
      </c>
      <c r="N70" s="47">
        <v>-109.2871</v>
      </c>
      <c r="O70" s="20">
        <v>4196.1431999999995</v>
      </c>
      <c r="P70" s="14">
        <v>0</v>
      </c>
      <c r="Q70" s="20">
        <v>4196.1431999999995</v>
      </c>
      <c r="R70" s="20">
        <v>1</v>
      </c>
      <c r="S70" s="20" t="s">
        <v>30</v>
      </c>
      <c r="T70" s="21" t="s">
        <v>83</v>
      </c>
      <c r="U70" s="21" t="s">
        <v>54</v>
      </c>
      <c r="V70" s="21" t="s">
        <v>52</v>
      </c>
      <c r="W70" s="23">
        <v>0.6</v>
      </c>
      <c r="X70" s="20"/>
      <c r="Y70" s="22"/>
      <c r="Z70" s="22"/>
      <c r="AA70" s="21" t="s">
        <v>301</v>
      </c>
    </row>
    <row r="71" spans="1:27" ht="14.25">
      <c r="A71" s="21" t="s">
        <v>86</v>
      </c>
      <c r="D71" s="44">
        <v>4313692.9602</v>
      </c>
      <c r="E71" s="44">
        <v>575862.12277</v>
      </c>
      <c r="G71" s="46">
        <v>23</v>
      </c>
      <c r="H71" s="45" t="s">
        <v>87</v>
      </c>
      <c r="I71" s="45" t="s">
        <v>88</v>
      </c>
      <c r="J71" s="21" t="s">
        <v>22</v>
      </c>
      <c r="K71" s="21" t="s">
        <v>43</v>
      </c>
      <c r="M71" s="47">
        <v>38.9708</v>
      </c>
      <c r="N71" s="47">
        <v>-110.1243</v>
      </c>
      <c r="O71" s="20">
        <v>4215.8279999999995</v>
      </c>
      <c r="P71" s="14">
        <v>0</v>
      </c>
      <c r="Q71" s="20">
        <v>4215.8279999999995</v>
      </c>
      <c r="R71" s="20">
        <v>1</v>
      </c>
      <c r="S71" s="20" t="s">
        <v>30</v>
      </c>
      <c r="T71" s="21" t="s">
        <v>83</v>
      </c>
      <c r="U71" s="21" t="s">
        <v>56</v>
      </c>
      <c r="W71" s="23">
        <v>0.57</v>
      </c>
      <c r="X71" s="20"/>
      <c r="Y71" s="22"/>
      <c r="Z71" s="22"/>
      <c r="AA71" s="21" t="s">
        <v>301</v>
      </c>
    </row>
    <row r="72" spans="1:27" ht="14.25">
      <c r="A72" s="21" t="s">
        <v>82</v>
      </c>
      <c r="D72" s="44">
        <v>4305726.344</v>
      </c>
      <c r="E72" s="44">
        <v>635755.34781</v>
      </c>
      <c r="G72" s="46">
        <v>13</v>
      </c>
      <c r="H72" s="45" t="s">
        <v>84</v>
      </c>
      <c r="I72" s="45" t="s">
        <v>85</v>
      </c>
      <c r="J72" s="21" t="s">
        <v>22</v>
      </c>
      <c r="K72" s="21" t="s">
        <v>43</v>
      </c>
      <c r="M72" s="47">
        <v>38.8918</v>
      </c>
      <c r="N72" s="47">
        <v>-109.4347</v>
      </c>
      <c r="O72" s="20">
        <v>4396.272</v>
      </c>
      <c r="P72" s="14">
        <v>0</v>
      </c>
      <c r="Q72" s="20">
        <v>4396.272</v>
      </c>
      <c r="R72" s="20">
        <v>1</v>
      </c>
      <c r="S72" s="20" t="s">
        <v>30</v>
      </c>
      <c r="T72" s="21" t="s">
        <v>83</v>
      </c>
      <c r="U72" s="21" t="s">
        <v>56</v>
      </c>
      <c r="W72" s="23">
        <v>0.75</v>
      </c>
      <c r="X72" s="20"/>
      <c r="Y72" s="22"/>
      <c r="Z72" s="22"/>
      <c r="AA72" s="21" t="s">
        <v>301</v>
      </c>
    </row>
    <row r="73" spans="1:48" ht="14.25">
      <c r="A73" s="21" t="s">
        <v>118</v>
      </c>
      <c r="D73" s="44">
        <v>4432184.0349</v>
      </c>
      <c r="E73" s="44">
        <v>611556.40611</v>
      </c>
      <c r="G73" s="46">
        <v>17</v>
      </c>
      <c r="H73" s="45" t="s">
        <v>117</v>
      </c>
      <c r="I73" s="45" t="s">
        <v>99</v>
      </c>
      <c r="J73" s="21" t="s">
        <v>22</v>
      </c>
      <c r="K73" s="21" t="s">
        <v>43</v>
      </c>
      <c r="M73" s="47">
        <v>40.0344</v>
      </c>
      <c r="N73" s="47">
        <v>-109.6925</v>
      </c>
      <c r="O73" s="20">
        <v>4799.8104</v>
      </c>
      <c r="P73" s="14">
        <v>0</v>
      </c>
      <c r="Q73" s="20">
        <v>4799.8104</v>
      </c>
      <c r="R73" s="20">
        <v>1</v>
      </c>
      <c r="S73" s="20" t="s">
        <v>90</v>
      </c>
      <c r="T73" s="21" t="s">
        <v>108</v>
      </c>
      <c r="U73" s="21" t="s">
        <v>47</v>
      </c>
      <c r="V73" s="29"/>
      <c r="W73" s="23">
        <v>0.3</v>
      </c>
      <c r="X73" s="20"/>
      <c r="Y73" s="22"/>
      <c r="Z73" s="22"/>
      <c r="AA73" s="21" t="s">
        <v>24</v>
      </c>
      <c r="AI73" s="20"/>
      <c r="AJ73" s="20"/>
      <c r="AK73" s="20"/>
      <c r="AQ73" s="30"/>
      <c r="AR73" s="30"/>
      <c r="AU73" s="20"/>
      <c r="AV73" s="5"/>
    </row>
    <row r="74" spans="1:36" ht="14.25">
      <c r="A74" s="21" t="s">
        <v>127</v>
      </c>
      <c r="D74" s="44">
        <v>4455413.3697</v>
      </c>
      <c r="E74" s="44">
        <v>627236.07075</v>
      </c>
      <c r="G74" s="46">
        <v>1</v>
      </c>
      <c r="H74" s="45" t="s">
        <v>125</v>
      </c>
      <c r="I74" s="45" t="s">
        <v>97</v>
      </c>
      <c r="J74" s="21" t="s">
        <v>22</v>
      </c>
      <c r="K74" s="21" t="s">
        <v>43</v>
      </c>
      <c r="M74" s="47">
        <v>40.2414</v>
      </c>
      <c r="N74" s="47">
        <v>-109.5042</v>
      </c>
      <c r="O74" s="20">
        <v>4999.9392</v>
      </c>
      <c r="P74" s="14">
        <v>0</v>
      </c>
      <c r="Q74" s="20">
        <v>4999.9392</v>
      </c>
      <c r="R74" s="20">
        <v>1</v>
      </c>
      <c r="S74" s="20" t="s">
        <v>90</v>
      </c>
      <c r="T74" s="21" t="s">
        <v>120</v>
      </c>
      <c r="U74" s="21" t="s">
        <v>47</v>
      </c>
      <c r="V74" s="29"/>
      <c r="W74" s="23">
        <v>0.3</v>
      </c>
      <c r="X74" s="20"/>
      <c r="Y74" s="22"/>
      <c r="Z74" s="22"/>
      <c r="AA74" s="21" t="s">
        <v>24</v>
      </c>
      <c r="AI74" s="20"/>
      <c r="AJ74" s="20"/>
    </row>
    <row r="75" spans="1:48" ht="14.25">
      <c r="A75" s="21" t="s">
        <v>123</v>
      </c>
      <c r="D75" s="44">
        <v>4445567.8051</v>
      </c>
      <c r="E75" s="44">
        <v>627402.00352</v>
      </c>
      <c r="G75" s="46">
        <v>1</v>
      </c>
      <c r="H75" s="45" t="s">
        <v>121</v>
      </c>
      <c r="I75" s="45" t="s">
        <v>97</v>
      </c>
      <c r="J75" s="21" t="s">
        <v>22</v>
      </c>
      <c r="K75" s="21" t="s">
        <v>43</v>
      </c>
      <c r="M75" s="47">
        <v>40.1527</v>
      </c>
      <c r="N75" s="47">
        <v>-109.5042</v>
      </c>
      <c r="O75" s="20">
        <v>5154.1368</v>
      </c>
      <c r="P75" s="14">
        <v>0</v>
      </c>
      <c r="Q75" s="20">
        <v>5154.1368</v>
      </c>
      <c r="R75" s="20">
        <v>1</v>
      </c>
      <c r="S75" s="20" t="s">
        <v>90</v>
      </c>
      <c r="T75" s="21" t="s">
        <v>108</v>
      </c>
      <c r="U75" s="21" t="s">
        <v>47</v>
      </c>
      <c r="V75" s="29"/>
      <c r="W75" s="23">
        <v>0.3</v>
      </c>
      <c r="X75" s="20"/>
      <c r="Y75" s="22"/>
      <c r="Z75" s="22"/>
      <c r="AA75" s="21" t="s">
        <v>24</v>
      </c>
      <c r="AI75" s="20"/>
      <c r="AJ75" s="20"/>
      <c r="AK75" s="20"/>
      <c r="AQ75" s="30"/>
      <c r="AR75" s="30"/>
      <c r="AU75" s="20"/>
      <c r="AV75" s="5"/>
    </row>
    <row r="76" spans="1:48" ht="14.25">
      <c r="A76" s="21" t="s">
        <v>122</v>
      </c>
      <c r="D76" s="44">
        <v>4441082.6881</v>
      </c>
      <c r="E76" s="44">
        <v>651554.73047</v>
      </c>
      <c r="G76" s="46">
        <v>21</v>
      </c>
      <c r="H76" s="45" t="s">
        <v>121</v>
      </c>
      <c r="I76" s="45" t="s">
        <v>115</v>
      </c>
      <c r="J76" s="21" t="s">
        <v>22</v>
      </c>
      <c r="K76" s="21" t="s">
        <v>43</v>
      </c>
      <c r="M76" s="47">
        <v>40.1083</v>
      </c>
      <c r="N76" s="47">
        <v>-109.2218</v>
      </c>
      <c r="O76" s="20">
        <v>5200.067999999999</v>
      </c>
      <c r="P76" s="14">
        <v>0</v>
      </c>
      <c r="Q76" s="20">
        <v>5200.067999999999</v>
      </c>
      <c r="R76" s="20">
        <v>1</v>
      </c>
      <c r="S76" s="20" t="s">
        <v>90</v>
      </c>
      <c r="T76" s="21" t="s">
        <v>108</v>
      </c>
      <c r="U76" s="21" t="s">
        <v>47</v>
      </c>
      <c r="V76" s="29"/>
      <c r="W76" s="23">
        <v>0.4</v>
      </c>
      <c r="X76" s="20"/>
      <c r="Y76" s="22"/>
      <c r="Z76" s="22"/>
      <c r="AA76" s="21" t="s">
        <v>24</v>
      </c>
      <c r="AI76" s="20"/>
      <c r="AJ76" s="20"/>
      <c r="AK76" s="20"/>
      <c r="AQ76" s="30"/>
      <c r="AR76" s="30"/>
      <c r="AU76" s="20"/>
      <c r="AV76" s="5"/>
    </row>
    <row r="77" spans="1:36" ht="14.25">
      <c r="A77" s="21" t="s">
        <v>128</v>
      </c>
      <c r="D77" s="44">
        <v>4460883.3376</v>
      </c>
      <c r="E77" s="44">
        <v>655963.12057</v>
      </c>
      <c r="G77" s="46">
        <v>24</v>
      </c>
      <c r="H77" s="45" t="s">
        <v>130</v>
      </c>
      <c r="I77" s="45" t="s">
        <v>115</v>
      </c>
      <c r="J77" s="21" t="s">
        <v>22</v>
      </c>
      <c r="K77" s="21" t="s">
        <v>43</v>
      </c>
      <c r="M77" s="47">
        <v>40.2858</v>
      </c>
      <c r="N77" s="47">
        <v>-109.1653</v>
      </c>
      <c r="O77" s="20">
        <v>5229.5952</v>
      </c>
      <c r="P77" s="14">
        <v>0</v>
      </c>
      <c r="Q77" s="20">
        <v>5229.5952</v>
      </c>
      <c r="R77" s="20">
        <v>1</v>
      </c>
      <c r="S77" s="20" t="s">
        <v>20</v>
      </c>
      <c r="T77" s="21" t="s">
        <v>129</v>
      </c>
      <c r="U77" s="21" t="s">
        <v>56</v>
      </c>
      <c r="V77" s="29"/>
      <c r="W77" s="23">
        <v>0.48</v>
      </c>
      <c r="X77" s="20"/>
      <c r="Y77" s="22"/>
      <c r="Z77" s="22"/>
      <c r="AA77" s="21" t="s">
        <v>24</v>
      </c>
      <c r="AI77" s="20"/>
      <c r="AJ77" s="20"/>
    </row>
    <row r="78" spans="1:48" ht="14.25">
      <c r="A78" s="21" t="s">
        <v>113</v>
      </c>
      <c r="D78" s="44">
        <v>4423121.0445</v>
      </c>
      <c r="E78" s="44">
        <v>656742.52019</v>
      </c>
      <c r="G78" s="46">
        <v>13</v>
      </c>
      <c r="H78" s="45" t="s">
        <v>112</v>
      </c>
      <c r="I78" s="45" t="s">
        <v>115</v>
      </c>
      <c r="J78" s="21" t="s">
        <v>22</v>
      </c>
      <c r="K78" s="21" t="s">
        <v>43</v>
      </c>
      <c r="M78" s="47">
        <v>39.9456</v>
      </c>
      <c r="N78" s="47">
        <v>-109.1653</v>
      </c>
      <c r="O78" s="20">
        <v>5236.1568</v>
      </c>
      <c r="P78" s="14">
        <v>0</v>
      </c>
      <c r="Q78" s="20">
        <v>5236.1568</v>
      </c>
      <c r="R78" s="20">
        <v>1</v>
      </c>
      <c r="S78" s="20" t="s">
        <v>90</v>
      </c>
      <c r="T78" s="21" t="s">
        <v>114</v>
      </c>
      <c r="U78" s="21" t="s">
        <v>47</v>
      </c>
      <c r="V78" s="29"/>
      <c r="W78" s="23">
        <v>0.45</v>
      </c>
      <c r="X78" s="20"/>
      <c r="Y78" s="22"/>
      <c r="Z78" s="22"/>
      <c r="AA78" s="21" t="s">
        <v>24</v>
      </c>
      <c r="AI78" s="20"/>
      <c r="AJ78" s="20"/>
      <c r="AK78" s="20"/>
      <c r="AQ78" s="30"/>
      <c r="AR78" s="30"/>
      <c r="AU78" s="20"/>
      <c r="AV78" s="5"/>
    </row>
    <row r="79" spans="1:27" ht="14.25">
      <c r="A79" s="21" t="s">
        <v>206</v>
      </c>
      <c r="D79" s="44">
        <v>4428016.2933</v>
      </c>
      <c r="E79" s="44">
        <v>655027.39359</v>
      </c>
      <c r="F79" s="45" t="s">
        <v>208</v>
      </c>
      <c r="G79" s="46">
        <v>35</v>
      </c>
      <c r="H79" s="45" t="s">
        <v>117</v>
      </c>
      <c r="I79" s="45" t="s">
        <v>115</v>
      </c>
      <c r="J79" s="21" t="s">
        <v>22</v>
      </c>
      <c r="K79" s="21" t="s">
        <v>43</v>
      </c>
      <c r="M79" s="47">
        <v>39.99</v>
      </c>
      <c r="N79" s="47">
        <v>-109.1842</v>
      </c>
      <c r="O79" s="20">
        <v>5370.669599999999</v>
      </c>
      <c r="P79" s="14">
        <v>0</v>
      </c>
      <c r="Q79" s="20">
        <v>5370.669599999999</v>
      </c>
      <c r="R79" s="20">
        <v>1</v>
      </c>
      <c r="S79" s="20" t="s">
        <v>90</v>
      </c>
      <c r="T79" s="21" t="s">
        <v>108</v>
      </c>
      <c r="U79" s="21" t="s">
        <v>207</v>
      </c>
      <c r="W79" s="39">
        <v>0.41</v>
      </c>
      <c r="X79" s="20">
        <v>21</v>
      </c>
      <c r="Y79" s="22">
        <v>0.05</v>
      </c>
      <c r="Z79" s="22"/>
      <c r="AA79" s="21" t="s">
        <v>301</v>
      </c>
    </row>
    <row r="80" spans="1:36" ht="14.25">
      <c r="A80" s="21" t="s">
        <v>131</v>
      </c>
      <c r="D80" s="44">
        <v>4457597.6492</v>
      </c>
      <c r="E80" s="44">
        <v>656031.15396</v>
      </c>
      <c r="G80" s="46">
        <v>36</v>
      </c>
      <c r="H80" s="45" t="s">
        <v>130</v>
      </c>
      <c r="I80" s="45" t="s">
        <v>115</v>
      </c>
      <c r="J80" s="21" t="s">
        <v>22</v>
      </c>
      <c r="K80" s="21" t="s">
        <v>43</v>
      </c>
      <c r="M80" s="47">
        <v>40.2562</v>
      </c>
      <c r="N80" s="47">
        <v>-109.1653</v>
      </c>
      <c r="O80" s="20">
        <v>5393.6352</v>
      </c>
      <c r="P80" s="14">
        <v>0</v>
      </c>
      <c r="Q80" s="20">
        <v>5393.6352</v>
      </c>
      <c r="R80" s="20">
        <v>1</v>
      </c>
      <c r="S80" s="20" t="s">
        <v>90</v>
      </c>
      <c r="T80" s="21" t="s">
        <v>114</v>
      </c>
      <c r="U80" s="21" t="s">
        <v>47</v>
      </c>
      <c r="V80" s="29"/>
      <c r="W80" s="23">
        <v>0.3</v>
      </c>
      <c r="X80" s="20"/>
      <c r="Y80" s="22"/>
      <c r="Z80" s="22"/>
      <c r="AA80" s="21" t="s">
        <v>24</v>
      </c>
      <c r="AI80" s="20"/>
      <c r="AJ80" s="20"/>
    </row>
    <row r="81" spans="1:48" ht="14.25">
      <c r="A81" s="21" t="s">
        <v>119</v>
      </c>
      <c r="D81" s="44">
        <v>4444499.3922</v>
      </c>
      <c r="E81" s="44">
        <v>657904.35365</v>
      </c>
      <c r="G81" s="46">
        <v>7</v>
      </c>
      <c r="H81" s="45" t="s">
        <v>121</v>
      </c>
      <c r="I81" s="45" t="s">
        <v>93</v>
      </c>
      <c r="J81" s="21" t="s">
        <v>22</v>
      </c>
      <c r="K81" s="21" t="s">
        <v>43</v>
      </c>
      <c r="M81" s="47">
        <v>40.1379</v>
      </c>
      <c r="N81" s="47">
        <v>-109.1465</v>
      </c>
      <c r="O81" s="20">
        <v>5400.1968</v>
      </c>
      <c r="P81" s="14">
        <v>0</v>
      </c>
      <c r="Q81" s="20">
        <v>5400.1968</v>
      </c>
      <c r="R81" s="20">
        <v>1</v>
      </c>
      <c r="S81" s="20" t="s">
        <v>90</v>
      </c>
      <c r="T81" s="21" t="s">
        <v>120</v>
      </c>
      <c r="U81" s="21" t="s">
        <v>47</v>
      </c>
      <c r="V81" s="29"/>
      <c r="W81" s="23">
        <v>0.35</v>
      </c>
      <c r="X81" s="20"/>
      <c r="Y81" s="22"/>
      <c r="Z81" s="22"/>
      <c r="AA81" s="21" t="s">
        <v>24</v>
      </c>
      <c r="AI81" s="20"/>
      <c r="AJ81" s="20"/>
      <c r="AK81" s="20"/>
      <c r="AQ81" s="30"/>
      <c r="AR81" s="30"/>
      <c r="AU81" s="20"/>
      <c r="AV81" s="5"/>
    </row>
    <row r="82" spans="1:48" ht="14.25">
      <c r="A82" s="21" t="s">
        <v>109</v>
      </c>
      <c r="D82" s="44">
        <v>4415873.3659</v>
      </c>
      <c r="E82" s="44">
        <v>622281.15216</v>
      </c>
      <c r="G82" s="46">
        <v>4</v>
      </c>
      <c r="H82" s="45" t="s">
        <v>105</v>
      </c>
      <c r="I82" s="45" t="s">
        <v>97</v>
      </c>
      <c r="J82" s="21" t="s">
        <v>22</v>
      </c>
      <c r="K82" s="21" t="s">
        <v>43</v>
      </c>
      <c r="M82" s="47">
        <v>39.886</v>
      </c>
      <c r="N82" s="47">
        <v>-109.5699</v>
      </c>
      <c r="O82" s="20">
        <v>5410.039199999999</v>
      </c>
      <c r="P82" s="14">
        <v>0</v>
      </c>
      <c r="Q82" s="20">
        <v>5410.039199999999</v>
      </c>
      <c r="R82" s="20">
        <v>1</v>
      </c>
      <c r="S82" s="20" t="s">
        <v>90</v>
      </c>
      <c r="T82" s="21" t="s">
        <v>108</v>
      </c>
      <c r="U82" s="21" t="s">
        <v>47</v>
      </c>
      <c r="V82" s="29"/>
      <c r="W82" s="23">
        <v>0.58</v>
      </c>
      <c r="X82" s="20"/>
      <c r="Y82" s="22"/>
      <c r="Z82" s="22"/>
      <c r="AA82" s="21" t="s">
        <v>24</v>
      </c>
      <c r="AI82" s="20"/>
      <c r="AJ82" s="20"/>
      <c r="AK82" s="20"/>
      <c r="AQ82" s="30"/>
      <c r="AR82" s="30"/>
      <c r="AU82" s="20"/>
      <c r="AV82" s="51"/>
    </row>
    <row r="83" spans="1:48" ht="14.25">
      <c r="A83" s="21" t="s">
        <v>126</v>
      </c>
      <c r="D83" s="44">
        <v>4449050.7412</v>
      </c>
      <c r="E83" s="44">
        <v>638568.10076</v>
      </c>
      <c r="G83" s="46">
        <v>30</v>
      </c>
      <c r="H83" s="45" t="s">
        <v>125</v>
      </c>
      <c r="I83" s="45" t="s">
        <v>95</v>
      </c>
      <c r="J83" s="21" t="s">
        <v>22</v>
      </c>
      <c r="K83" s="21" t="s">
        <v>43</v>
      </c>
      <c r="M83" s="47">
        <v>40.1823</v>
      </c>
      <c r="N83" s="47">
        <v>-109.3724</v>
      </c>
      <c r="O83" s="20">
        <v>5469.0936</v>
      </c>
      <c r="P83" s="14">
        <v>0</v>
      </c>
      <c r="Q83" s="20">
        <v>5469.0936</v>
      </c>
      <c r="R83" s="20">
        <v>1</v>
      </c>
      <c r="S83" s="20" t="s">
        <v>90</v>
      </c>
      <c r="T83" s="21" t="s">
        <v>120</v>
      </c>
      <c r="U83" s="21" t="s">
        <v>47</v>
      </c>
      <c r="V83" s="29"/>
      <c r="W83" s="23">
        <v>0.31</v>
      </c>
      <c r="X83" s="20"/>
      <c r="Y83" s="22"/>
      <c r="Z83" s="22"/>
      <c r="AA83" s="21" t="s">
        <v>24</v>
      </c>
      <c r="AI83" s="20"/>
      <c r="AJ83" s="20"/>
      <c r="AK83" s="20"/>
      <c r="AQ83" s="30"/>
      <c r="AR83" s="30"/>
      <c r="AV83" s="5"/>
    </row>
    <row r="84" spans="1:48" ht="14.25">
      <c r="A84" s="21" t="s">
        <v>124</v>
      </c>
      <c r="D84" s="44">
        <v>4455954.8107</v>
      </c>
      <c r="E84" s="44">
        <v>656065.15498</v>
      </c>
      <c r="G84" s="46">
        <v>1</v>
      </c>
      <c r="H84" s="45" t="s">
        <v>125</v>
      </c>
      <c r="I84" s="45" t="s">
        <v>115</v>
      </c>
      <c r="J84" s="21" t="s">
        <v>22</v>
      </c>
      <c r="K84" s="21" t="s">
        <v>43</v>
      </c>
      <c r="M84" s="47">
        <v>40.2414</v>
      </c>
      <c r="N84" s="47">
        <v>-109.1653</v>
      </c>
      <c r="O84" s="20">
        <v>5469.0936</v>
      </c>
      <c r="P84" s="14">
        <v>0</v>
      </c>
      <c r="Q84" s="20">
        <v>5469.0936</v>
      </c>
      <c r="R84" s="20">
        <v>1</v>
      </c>
      <c r="S84" s="20" t="s">
        <v>90</v>
      </c>
      <c r="T84" s="21" t="s">
        <v>108</v>
      </c>
      <c r="U84" s="21" t="s">
        <v>47</v>
      </c>
      <c r="V84" s="29"/>
      <c r="W84" s="23">
        <v>0.37</v>
      </c>
      <c r="X84" s="20"/>
      <c r="Y84" s="22"/>
      <c r="Z84" s="22"/>
      <c r="AA84" s="21" t="s">
        <v>24</v>
      </c>
      <c r="AI84" s="20"/>
      <c r="AJ84" s="20"/>
      <c r="AK84" s="20"/>
      <c r="AQ84" s="30"/>
      <c r="AR84" s="30"/>
      <c r="AV84" s="3"/>
    </row>
    <row r="85" spans="1:48" ht="14.25">
      <c r="A85" s="21" t="s">
        <v>110</v>
      </c>
      <c r="D85" s="44">
        <v>4415986</v>
      </c>
      <c r="E85" s="44">
        <v>606149</v>
      </c>
      <c r="G85" s="46">
        <v>2</v>
      </c>
      <c r="H85" s="45" t="s">
        <v>105</v>
      </c>
      <c r="I85" s="45" t="s">
        <v>101</v>
      </c>
      <c r="J85" s="21" t="s">
        <v>22</v>
      </c>
      <c r="K85" s="21" t="s">
        <v>43</v>
      </c>
      <c r="M85" s="47">
        <v>0</v>
      </c>
      <c r="N85" s="47">
        <v>0</v>
      </c>
      <c r="O85" s="20">
        <v>5490</v>
      </c>
      <c r="P85" s="14">
        <v>0</v>
      </c>
      <c r="Q85" s="20">
        <v>5490</v>
      </c>
      <c r="R85" s="20">
        <v>1</v>
      </c>
      <c r="S85" s="20" t="s">
        <v>90</v>
      </c>
      <c r="T85" s="21" t="s">
        <v>91</v>
      </c>
      <c r="U85" s="21" t="s">
        <v>54</v>
      </c>
      <c r="V85" s="29"/>
      <c r="W85" s="23">
        <v>0.35</v>
      </c>
      <c r="X85" s="20"/>
      <c r="Y85" s="22"/>
      <c r="Z85" s="22"/>
      <c r="AA85" s="21" t="s">
        <v>24</v>
      </c>
      <c r="AI85" s="20"/>
      <c r="AJ85" s="20"/>
      <c r="AK85" s="20"/>
      <c r="AQ85" s="30"/>
      <c r="AR85" s="30"/>
      <c r="AU85" s="20"/>
      <c r="AV85" s="5"/>
    </row>
    <row r="86" spans="1:48" ht="14.25">
      <c r="A86" s="21" t="s">
        <v>104</v>
      </c>
      <c r="D86" s="44">
        <v>4410242.8258</v>
      </c>
      <c r="E86" s="44">
        <v>662204.18811</v>
      </c>
      <c r="G86" s="46">
        <v>27</v>
      </c>
      <c r="H86" s="45" t="s">
        <v>105</v>
      </c>
      <c r="I86" s="45" t="s">
        <v>93</v>
      </c>
      <c r="J86" s="21" t="s">
        <v>22</v>
      </c>
      <c r="K86" s="21" t="s">
        <v>43</v>
      </c>
      <c r="M86" s="47">
        <v>39.8286</v>
      </c>
      <c r="N86" s="47">
        <v>-109.1046</v>
      </c>
      <c r="O86" s="20">
        <v>5577.36</v>
      </c>
      <c r="P86" s="14">
        <v>0</v>
      </c>
      <c r="Q86" s="20">
        <v>5577.36</v>
      </c>
      <c r="R86" s="20">
        <v>1</v>
      </c>
      <c r="S86" s="20" t="s">
        <v>90</v>
      </c>
      <c r="T86" s="21" t="s">
        <v>91</v>
      </c>
      <c r="U86" s="21" t="s">
        <v>56</v>
      </c>
      <c r="V86" s="29"/>
      <c r="W86" s="23">
        <v>0.52</v>
      </c>
      <c r="X86" s="20"/>
      <c r="Y86" s="22"/>
      <c r="Z86" s="22"/>
      <c r="AA86" s="21" t="s">
        <v>24</v>
      </c>
      <c r="AI86" s="20"/>
      <c r="AJ86" s="20"/>
      <c r="AK86" s="20"/>
      <c r="AQ86" s="30"/>
      <c r="AR86" s="30"/>
      <c r="AU86" s="20"/>
      <c r="AV86" s="51"/>
    </row>
    <row r="87" spans="1:48" ht="14.25">
      <c r="A87" s="21" t="s">
        <v>116</v>
      </c>
      <c r="D87" s="44">
        <v>4431334.8927</v>
      </c>
      <c r="E87" s="44">
        <v>656573.45708</v>
      </c>
      <c r="G87" s="46">
        <v>24</v>
      </c>
      <c r="H87" s="45" t="s">
        <v>117</v>
      </c>
      <c r="I87" s="45" t="s">
        <v>115</v>
      </c>
      <c r="J87" s="21" t="s">
        <v>22</v>
      </c>
      <c r="K87" s="21" t="s">
        <v>43</v>
      </c>
      <c r="M87" s="47">
        <v>40.0196</v>
      </c>
      <c r="N87" s="47">
        <v>-109.1653</v>
      </c>
      <c r="O87" s="20">
        <v>5600.325599999999</v>
      </c>
      <c r="P87" s="14">
        <v>0</v>
      </c>
      <c r="Q87" s="20">
        <v>5600.325599999999</v>
      </c>
      <c r="R87" s="20">
        <v>1</v>
      </c>
      <c r="S87" s="20" t="s">
        <v>90</v>
      </c>
      <c r="T87" s="21" t="s">
        <v>108</v>
      </c>
      <c r="U87" s="21" t="s">
        <v>47</v>
      </c>
      <c r="V87" s="29"/>
      <c r="W87" s="23">
        <v>0.39</v>
      </c>
      <c r="X87" s="20"/>
      <c r="Y87" s="22"/>
      <c r="Z87" s="22"/>
      <c r="AA87" s="21" t="s">
        <v>24</v>
      </c>
      <c r="AI87" s="20"/>
      <c r="AJ87" s="20"/>
      <c r="AK87" s="20"/>
      <c r="AQ87" s="30"/>
      <c r="AR87" s="30"/>
      <c r="AU87" s="20"/>
      <c r="AV87" s="5"/>
    </row>
    <row r="88" spans="1:27" ht="14.25">
      <c r="A88" s="21" t="s">
        <v>210</v>
      </c>
      <c r="D88" s="44">
        <v>4459410.4208</v>
      </c>
      <c r="E88" s="44">
        <v>663998.57655</v>
      </c>
      <c r="F88" s="45" t="s">
        <v>212</v>
      </c>
      <c r="G88" s="46">
        <v>26</v>
      </c>
      <c r="H88" s="45" t="s">
        <v>130</v>
      </c>
      <c r="I88" s="45" t="s">
        <v>93</v>
      </c>
      <c r="J88" s="21" t="s">
        <v>22</v>
      </c>
      <c r="K88" s="21" t="s">
        <v>43</v>
      </c>
      <c r="M88" s="47">
        <v>40.271</v>
      </c>
      <c r="N88" s="47">
        <v>-109.0712</v>
      </c>
      <c r="O88" s="20">
        <v>5600.325599999999</v>
      </c>
      <c r="P88" s="14">
        <v>0</v>
      </c>
      <c r="Q88" s="20">
        <v>5600.325599999999</v>
      </c>
      <c r="R88" s="20">
        <v>1</v>
      </c>
      <c r="S88" s="20" t="s">
        <v>30</v>
      </c>
      <c r="T88" s="21" t="s">
        <v>129</v>
      </c>
      <c r="U88" s="21" t="s">
        <v>211</v>
      </c>
      <c r="W88" s="23">
        <v>0.4</v>
      </c>
      <c r="X88" s="20">
        <v>52</v>
      </c>
      <c r="Y88" s="22">
        <v>0.04</v>
      </c>
      <c r="Z88" s="22"/>
      <c r="AA88" s="21" t="s">
        <v>301</v>
      </c>
    </row>
    <row r="89" spans="1:48" ht="14.25">
      <c r="A89" s="21" t="s">
        <v>107</v>
      </c>
      <c r="D89" s="44">
        <v>4409921.66</v>
      </c>
      <c r="E89" s="44">
        <v>646268.69379</v>
      </c>
      <c r="G89" s="46">
        <v>25</v>
      </c>
      <c r="H89" s="45" t="s">
        <v>105</v>
      </c>
      <c r="I89" s="45" t="s">
        <v>95</v>
      </c>
      <c r="J89" s="21" t="s">
        <v>22</v>
      </c>
      <c r="K89" s="21" t="s">
        <v>43</v>
      </c>
      <c r="M89" s="47">
        <v>39.8286</v>
      </c>
      <c r="N89" s="47">
        <v>-109.2908</v>
      </c>
      <c r="O89" s="20">
        <v>5698.749599999999</v>
      </c>
      <c r="P89" s="14">
        <v>0</v>
      </c>
      <c r="Q89" s="20">
        <v>5698.749599999999</v>
      </c>
      <c r="R89" s="20">
        <v>1</v>
      </c>
      <c r="S89" s="20" t="s">
        <v>90</v>
      </c>
      <c r="T89" s="21" t="s">
        <v>108</v>
      </c>
      <c r="U89" s="21" t="s">
        <v>54</v>
      </c>
      <c r="V89" s="29"/>
      <c r="W89" s="23">
        <v>0.45</v>
      </c>
      <c r="X89" s="20"/>
      <c r="Y89" s="22"/>
      <c r="Z89" s="22"/>
      <c r="AA89" s="21" t="s">
        <v>24</v>
      </c>
      <c r="AI89" s="20"/>
      <c r="AJ89" s="20"/>
      <c r="AK89" s="20"/>
      <c r="AQ89" s="30"/>
      <c r="AR89" s="30"/>
      <c r="AU89" s="20"/>
      <c r="AV89" s="51"/>
    </row>
    <row r="90" spans="1:48" ht="14.25">
      <c r="A90" s="21" t="s">
        <v>111</v>
      </c>
      <c r="D90" s="44">
        <v>4421545.0276</v>
      </c>
      <c r="E90" s="44">
        <v>659989.44729</v>
      </c>
      <c r="G90" s="46">
        <v>20</v>
      </c>
      <c r="H90" s="45" t="s">
        <v>112</v>
      </c>
      <c r="I90" s="45" t="s">
        <v>93</v>
      </c>
      <c r="J90" s="21" t="s">
        <v>22</v>
      </c>
      <c r="K90" s="21" t="s">
        <v>43</v>
      </c>
      <c r="M90" s="47">
        <v>39.9308</v>
      </c>
      <c r="N90" s="47">
        <v>-109.1277</v>
      </c>
      <c r="O90" s="20">
        <v>5761.084799999999</v>
      </c>
      <c r="P90" s="14">
        <v>0</v>
      </c>
      <c r="Q90" s="20">
        <v>5761.084799999999</v>
      </c>
      <c r="R90" s="20">
        <v>1</v>
      </c>
      <c r="S90" s="20" t="s">
        <v>90</v>
      </c>
      <c r="T90" s="21" t="s">
        <v>91</v>
      </c>
      <c r="U90" s="21" t="s">
        <v>54</v>
      </c>
      <c r="V90" s="29"/>
      <c r="W90" s="23">
        <v>0.28</v>
      </c>
      <c r="X90" s="20"/>
      <c r="Y90" s="22"/>
      <c r="Z90" s="22"/>
      <c r="AA90" s="21" t="s">
        <v>24</v>
      </c>
      <c r="AI90" s="20"/>
      <c r="AJ90" s="20"/>
      <c r="AK90" s="20"/>
      <c r="AQ90" s="30"/>
      <c r="AR90" s="30"/>
      <c r="AU90" s="20"/>
      <c r="AV90" s="5"/>
    </row>
    <row r="91" spans="1:27" ht="14.25">
      <c r="A91" s="21" t="s">
        <v>197</v>
      </c>
      <c r="D91" s="44">
        <v>4407057.249</v>
      </c>
      <c r="E91" s="44">
        <v>662271.68906</v>
      </c>
      <c r="G91" s="46">
        <v>3</v>
      </c>
      <c r="H91" s="45" t="s">
        <v>103</v>
      </c>
      <c r="I91" s="45" t="s">
        <v>93</v>
      </c>
      <c r="J91" s="21" t="s">
        <v>22</v>
      </c>
      <c r="K91" s="21" t="s">
        <v>43</v>
      </c>
      <c r="M91" s="47">
        <v>39.7999</v>
      </c>
      <c r="N91" s="47">
        <v>-109.1046</v>
      </c>
      <c r="O91" s="20">
        <v>6003.864</v>
      </c>
      <c r="P91" s="14">
        <v>0</v>
      </c>
      <c r="Q91" s="20">
        <v>6003.864</v>
      </c>
      <c r="R91" s="20">
        <v>1</v>
      </c>
      <c r="S91" s="20" t="s">
        <v>90</v>
      </c>
      <c r="T91" s="21" t="s">
        <v>191</v>
      </c>
      <c r="U91" s="21" t="s">
        <v>54</v>
      </c>
      <c r="V91" s="29"/>
      <c r="W91" s="23">
        <v>0.35</v>
      </c>
      <c r="X91" s="20"/>
      <c r="Y91" s="22"/>
      <c r="Z91" s="22"/>
      <c r="AA91" s="21" t="s">
        <v>24</v>
      </c>
    </row>
    <row r="92" spans="1:27" ht="14.25">
      <c r="A92" s="21" t="s">
        <v>218</v>
      </c>
      <c r="D92" s="44">
        <v>4338064.9649</v>
      </c>
      <c r="E92" s="44">
        <v>635172.84727</v>
      </c>
      <c r="F92" s="45" t="s">
        <v>219</v>
      </c>
      <c r="G92" s="46">
        <v>1</v>
      </c>
      <c r="H92" s="45" t="s">
        <v>205</v>
      </c>
      <c r="I92" s="45" t="s">
        <v>85</v>
      </c>
      <c r="J92" s="21" t="s">
        <v>22</v>
      </c>
      <c r="K92" s="21" t="s">
        <v>43</v>
      </c>
      <c r="M92" s="47">
        <v>39.1832</v>
      </c>
      <c r="N92" s="47">
        <v>-109.435</v>
      </c>
      <c r="O92" s="20">
        <v>6121.9728</v>
      </c>
      <c r="P92" s="14">
        <v>0</v>
      </c>
      <c r="Q92" s="20">
        <v>6121.9728</v>
      </c>
      <c r="R92" s="20">
        <v>1</v>
      </c>
      <c r="S92" s="20" t="s">
        <v>30</v>
      </c>
      <c r="T92" s="21" t="s">
        <v>129</v>
      </c>
      <c r="U92" s="21" t="s">
        <v>56</v>
      </c>
      <c r="W92" s="23">
        <v>0.7</v>
      </c>
      <c r="X92" s="20">
        <v>38</v>
      </c>
      <c r="Y92" s="22">
        <v>0.03</v>
      </c>
      <c r="Z92" s="22"/>
      <c r="AA92" s="21" t="s">
        <v>301</v>
      </c>
    </row>
    <row r="93" spans="1:48" ht="14.25">
      <c r="A93" s="21" t="s">
        <v>106</v>
      </c>
      <c r="D93" s="44">
        <v>4410276.7323</v>
      </c>
      <c r="E93" s="44">
        <v>663796.04246</v>
      </c>
      <c r="G93" s="46">
        <v>26</v>
      </c>
      <c r="H93" s="45" t="s">
        <v>105</v>
      </c>
      <c r="I93" s="45" t="s">
        <v>93</v>
      </c>
      <c r="J93" s="21" t="s">
        <v>22</v>
      </c>
      <c r="K93" s="21" t="s">
        <v>43</v>
      </c>
      <c r="M93" s="47">
        <v>39.8286</v>
      </c>
      <c r="N93" s="47">
        <v>-109.086</v>
      </c>
      <c r="O93" s="20">
        <v>6197.431199999999</v>
      </c>
      <c r="P93" s="14">
        <v>0</v>
      </c>
      <c r="Q93" s="20">
        <v>6197.431199999999</v>
      </c>
      <c r="R93" s="20">
        <v>1</v>
      </c>
      <c r="S93" s="20" t="s">
        <v>90</v>
      </c>
      <c r="T93" s="21" t="s">
        <v>91</v>
      </c>
      <c r="U93" s="21" t="s">
        <v>56</v>
      </c>
      <c r="V93" s="29"/>
      <c r="W93" s="23">
        <v>0.49</v>
      </c>
      <c r="X93" s="20"/>
      <c r="Y93" s="22"/>
      <c r="Z93" s="22"/>
      <c r="AA93" s="21" t="s">
        <v>24</v>
      </c>
      <c r="AI93" s="20"/>
      <c r="AJ93" s="20"/>
      <c r="AK93" s="20"/>
      <c r="AQ93" s="30"/>
      <c r="AR93" s="30"/>
      <c r="AU93" s="20"/>
      <c r="AV93" s="51"/>
    </row>
    <row r="94" spans="1:48" ht="14.25">
      <c r="A94" s="21" t="s">
        <v>102</v>
      </c>
      <c r="D94" s="44">
        <v>4405391.9382</v>
      </c>
      <c r="E94" s="44">
        <v>659111.28763</v>
      </c>
      <c r="G94" s="46">
        <v>8</v>
      </c>
      <c r="H94" s="45" t="s">
        <v>103</v>
      </c>
      <c r="I94" s="45" t="s">
        <v>93</v>
      </c>
      <c r="J94" s="21" t="s">
        <v>22</v>
      </c>
      <c r="K94" s="21" t="s">
        <v>43</v>
      </c>
      <c r="M94" s="47">
        <v>39.7855</v>
      </c>
      <c r="N94" s="47">
        <v>-109.1419</v>
      </c>
      <c r="O94" s="20">
        <v>6302.416799999999</v>
      </c>
      <c r="P94" s="14">
        <v>0</v>
      </c>
      <c r="Q94" s="20">
        <v>6302.416799999999</v>
      </c>
      <c r="R94" s="20">
        <v>1</v>
      </c>
      <c r="S94" s="20" t="s">
        <v>90</v>
      </c>
      <c r="T94" s="21" t="s">
        <v>91</v>
      </c>
      <c r="U94" s="21" t="s">
        <v>47</v>
      </c>
      <c r="V94" s="29"/>
      <c r="W94" s="23">
        <v>0.5</v>
      </c>
      <c r="X94" s="20"/>
      <c r="Y94" s="22"/>
      <c r="Z94" s="22"/>
      <c r="AA94" s="21" t="s">
        <v>24</v>
      </c>
      <c r="AI94" s="20"/>
      <c r="AJ94" s="20"/>
      <c r="AK94" s="20"/>
      <c r="AQ94" s="30"/>
      <c r="AR94" s="30"/>
      <c r="AU94" s="20"/>
      <c r="AV94" s="51"/>
    </row>
    <row r="95" spans="1:48" ht="14.25">
      <c r="A95" s="21" t="s">
        <v>96</v>
      </c>
      <c r="D95" s="44">
        <v>4382384.6477</v>
      </c>
      <c r="E95" s="44">
        <v>621209.19048</v>
      </c>
      <c r="G95" s="46">
        <v>20</v>
      </c>
      <c r="H95" s="45" t="s">
        <v>92</v>
      </c>
      <c r="I95" s="45" t="s">
        <v>97</v>
      </c>
      <c r="J95" s="21" t="s">
        <v>22</v>
      </c>
      <c r="K95" s="21" t="s">
        <v>43</v>
      </c>
      <c r="M95" s="47">
        <v>39.5845</v>
      </c>
      <c r="N95" s="47">
        <v>-109.5886</v>
      </c>
      <c r="O95" s="20">
        <v>6397.56</v>
      </c>
      <c r="P95" s="14">
        <v>0</v>
      </c>
      <c r="Q95" s="20">
        <v>6397.56</v>
      </c>
      <c r="R95" s="20">
        <v>1</v>
      </c>
      <c r="S95" s="20" t="s">
        <v>90</v>
      </c>
      <c r="T95" s="21" t="s">
        <v>91</v>
      </c>
      <c r="U95" s="21" t="s">
        <v>54</v>
      </c>
      <c r="V95" s="29"/>
      <c r="W95" s="23">
        <v>0.57</v>
      </c>
      <c r="X95" s="20"/>
      <c r="Y95" s="22"/>
      <c r="Z95" s="22"/>
      <c r="AA95" s="21" t="s">
        <v>24</v>
      </c>
      <c r="AI95" s="20"/>
      <c r="AJ95" s="20"/>
      <c r="AK95" s="20"/>
      <c r="AQ95" s="30"/>
      <c r="AR95" s="30"/>
      <c r="AV95" s="3"/>
    </row>
    <row r="96" spans="1:27" ht="14.25">
      <c r="A96" s="21" t="s">
        <v>217</v>
      </c>
      <c r="D96" s="44">
        <v>4321502.9667</v>
      </c>
      <c r="E96" s="44">
        <v>609528.51401</v>
      </c>
      <c r="F96" s="45" t="s">
        <v>25</v>
      </c>
      <c r="G96" s="46">
        <v>29</v>
      </c>
      <c r="H96" s="45" t="s">
        <v>136</v>
      </c>
      <c r="I96" s="45" t="s">
        <v>99</v>
      </c>
      <c r="J96" s="21" t="s">
        <v>22</v>
      </c>
      <c r="K96" s="21" t="s">
        <v>43</v>
      </c>
      <c r="M96" s="47">
        <v>39.0376</v>
      </c>
      <c r="N96" s="47">
        <v>-109.7345</v>
      </c>
      <c r="O96" s="20">
        <v>6397.56</v>
      </c>
      <c r="P96" s="14">
        <v>0</v>
      </c>
      <c r="Q96" s="20">
        <v>6397.56</v>
      </c>
      <c r="R96" s="20">
        <v>1</v>
      </c>
      <c r="S96" s="20" t="s">
        <v>30</v>
      </c>
      <c r="T96" s="21" t="s">
        <v>129</v>
      </c>
      <c r="U96" s="21" t="s">
        <v>56</v>
      </c>
      <c r="W96" s="23">
        <v>0.59</v>
      </c>
      <c r="X96" s="20">
        <v>70</v>
      </c>
      <c r="Y96" s="22">
        <v>0.05</v>
      </c>
      <c r="Z96" s="22"/>
      <c r="AA96" s="21" t="s">
        <v>301</v>
      </c>
    </row>
    <row r="97" spans="1:27" ht="14.25">
      <c r="A97" s="21" t="s">
        <v>94</v>
      </c>
      <c r="D97" s="44">
        <v>4384326.0853</v>
      </c>
      <c r="E97" s="44">
        <v>641963.65388</v>
      </c>
      <c r="G97" s="46">
        <v>16</v>
      </c>
      <c r="H97" s="45" t="s">
        <v>92</v>
      </c>
      <c r="I97" s="45" t="s">
        <v>95</v>
      </c>
      <c r="J97" s="21" t="s">
        <v>22</v>
      </c>
      <c r="K97" s="21" t="s">
        <v>43</v>
      </c>
      <c r="M97" s="47">
        <v>39.5988</v>
      </c>
      <c r="N97" s="47">
        <v>-109.3466</v>
      </c>
      <c r="O97" s="20">
        <v>6797.817599999999</v>
      </c>
      <c r="P97" s="14">
        <v>0</v>
      </c>
      <c r="Q97" s="20">
        <v>6797.817599999999</v>
      </c>
      <c r="R97" s="20">
        <v>1</v>
      </c>
      <c r="S97" s="20" t="s">
        <v>90</v>
      </c>
      <c r="T97" s="21" t="s">
        <v>91</v>
      </c>
      <c r="U97" s="21" t="s">
        <v>47</v>
      </c>
      <c r="V97" s="29"/>
      <c r="W97" s="23">
        <v>0.54</v>
      </c>
      <c r="X97" s="20"/>
      <c r="Y97" s="22"/>
      <c r="Z97" s="22"/>
      <c r="AA97" s="21" t="s">
        <v>24</v>
      </c>
    </row>
    <row r="98" spans="1:48" ht="14.25">
      <c r="A98" s="21" t="s">
        <v>98</v>
      </c>
      <c r="D98" s="44">
        <v>4379149.8521</v>
      </c>
      <c r="E98" s="44">
        <v>618063.06108</v>
      </c>
      <c r="G98" s="46">
        <v>36</v>
      </c>
      <c r="H98" s="45" t="s">
        <v>92</v>
      </c>
      <c r="I98" s="45" t="s">
        <v>99</v>
      </c>
      <c r="J98" s="21" t="s">
        <v>22</v>
      </c>
      <c r="K98" s="21" t="s">
        <v>43</v>
      </c>
      <c r="M98" s="47">
        <v>39.5558</v>
      </c>
      <c r="N98" s="47">
        <v>-109.6258</v>
      </c>
      <c r="O98" s="20">
        <v>6801.0984</v>
      </c>
      <c r="P98" s="14">
        <v>0</v>
      </c>
      <c r="Q98" s="20">
        <v>6801.0984</v>
      </c>
      <c r="R98" s="20">
        <v>1</v>
      </c>
      <c r="S98" s="20" t="s">
        <v>90</v>
      </c>
      <c r="T98" s="21" t="s">
        <v>91</v>
      </c>
      <c r="U98" s="21" t="s">
        <v>54</v>
      </c>
      <c r="V98" s="29"/>
      <c r="W98" s="23">
        <v>0.53</v>
      </c>
      <c r="X98" s="20"/>
      <c r="Y98" s="22"/>
      <c r="Z98" s="22"/>
      <c r="AA98" s="21" t="s">
        <v>24</v>
      </c>
      <c r="AI98" s="20"/>
      <c r="AJ98" s="20"/>
      <c r="AK98" s="20"/>
      <c r="AQ98" s="30"/>
      <c r="AR98" s="30"/>
      <c r="AU98" s="20"/>
      <c r="AV98" s="51"/>
    </row>
    <row r="99" spans="1:48" ht="14.25">
      <c r="A99" s="21" t="s">
        <v>100</v>
      </c>
      <c r="D99" s="44">
        <v>4382194.5936</v>
      </c>
      <c r="E99" s="44">
        <v>608430.02406</v>
      </c>
      <c r="G99" s="46">
        <v>24</v>
      </c>
      <c r="H99" s="45" t="s">
        <v>92</v>
      </c>
      <c r="I99" s="45" t="s">
        <v>101</v>
      </c>
      <c r="J99" s="21" t="s">
        <v>22</v>
      </c>
      <c r="K99" s="21" t="s">
        <v>43</v>
      </c>
      <c r="M99" s="47">
        <v>39.5845</v>
      </c>
      <c r="N99" s="47">
        <v>-109.7374</v>
      </c>
      <c r="O99" s="20">
        <v>6997.9464</v>
      </c>
      <c r="P99" s="14">
        <v>0</v>
      </c>
      <c r="Q99" s="20">
        <v>6997.9464</v>
      </c>
      <c r="R99" s="20">
        <v>1</v>
      </c>
      <c r="S99" s="20" t="s">
        <v>90</v>
      </c>
      <c r="T99" s="21" t="s">
        <v>91</v>
      </c>
      <c r="U99" s="21" t="s">
        <v>54</v>
      </c>
      <c r="V99" s="29"/>
      <c r="W99" s="23">
        <v>0.52</v>
      </c>
      <c r="X99" s="20"/>
      <c r="Y99" s="22"/>
      <c r="Z99" s="22"/>
      <c r="AA99" s="21" t="s">
        <v>24</v>
      </c>
      <c r="AI99" s="20"/>
      <c r="AJ99" s="20"/>
      <c r="AK99" s="20"/>
      <c r="AQ99" s="30"/>
      <c r="AR99" s="30"/>
      <c r="AU99" s="20"/>
      <c r="AV99" s="51"/>
    </row>
    <row r="100" spans="1:27" ht="14.25">
      <c r="A100" s="21" t="s">
        <v>89</v>
      </c>
      <c r="D100" s="44">
        <v>4384702.708</v>
      </c>
      <c r="E100" s="44">
        <v>661137.78315</v>
      </c>
      <c r="G100" s="46">
        <v>16</v>
      </c>
      <c r="H100" s="45" t="s">
        <v>92</v>
      </c>
      <c r="I100" s="45" t="s">
        <v>93</v>
      </c>
      <c r="J100" s="21" t="s">
        <v>22</v>
      </c>
      <c r="K100" s="21" t="s">
        <v>43</v>
      </c>
      <c r="M100" s="47">
        <v>39.5988</v>
      </c>
      <c r="N100" s="47">
        <v>-109.1233</v>
      </c>
      <c r="O100" s="20">
        <v>7558.9632</v>
      </c>
      <c r="P100" s="14">
        <v>0</v>
      </c>
      <c r="Q100" s="20">
        <v>7558.9632</v>
      </c>
      <c r="R100" s="20">
        <v>1</v>
      </c>
      <c r="S100" s="20" t="s">
        <v>90</v>
      </c>
      <c r="T100" s="21" t="s">
        <v>91</v>
      </c>
      <c r="U100" s="21" t="s">
        <v>47</v>
      </c>
      <c r="V100" s="29"/>
      <c r="W100" s="23">
        <v>0.54</v>
      </c>
      <c r="X100" s="20"/>
      <c r="Y100" s="22"/>
      <c r="Z100" s="22"/>
      <c r="AA100" s="21" t="s">
        <v>24</v>
      </c>
    </row>
    <row r="101" spans="2:30" ht="14.25">
      <c r="B101" s="14" t="s">
        <v>375</v>
      </c>
      <c r="C101" s="3" t="s">
        <v>348</v>
      </c>
      <c r="D101" s="44">
        <v>4397424.2088</v>
      </c>
      <c r="E101" s="44">
        <v>576109.23332</v>
      </c>
      <c r="F101" s="45" t="s">
        <v>256</v>
      </c>
      <c r="G101" s="46">
        <v>34</v>
      </c>
      <c r="H101" s="45" t="s">
        <v>103</v>
      </c>
      <c r="I101" s="45" t="s">
        <v>88</v>
      </c>
      <c r="J101" s="21" t="s">
        <v>22</v>
      </c>
      <c r="K101" s="21" t="s">
        <v>49</v>
      </c>
      <c r="L101" s="45" t="s">
        <v>269</v>
      </c>
      <c r="M101" s="47">
        <v>39.72519</v>
      </c>
      <c r="N101" s="47">
        <v>-110.11195</v>
      </c>
      <c r="O101" s="20">
        <v>6860</v>
      </c>
      <c r="P101" s="14">
        <v>8505</v>
      </c>
      <c r="Q101" s="20">
        <v>-1645</v>
      </c>
      <c r="R101" s="20">
        <v>1</v>
      </c>
      <c r="S101" s="20" t="s">
        <v>20</v>
      </c>
      <c r="T101" s="21" t="s">
        <v>318</v>
      </c>
      <c r="U101" s="21" t="s">
        <v>234</v>
      </c>
      <c r="W101" s="23">
        <v>1.03</v>
      </c>
      <c r="X101" s="20">
        <v>41</v>
      </c>
      <c r="Y101" s="22">
        <v>0.07</v>
      </c>
      <c r="Z101" s="22"/>
      <c r="AA101" s="21" t="s">
        <v>295</v>
      </c>
      <c r="AB101" s="21" t="s">
        <v>24</v>
      </c>
      <c r="AC101" s="21" t="s">
        <v>341</v>
      </c>
      <c r="AD101" s="21" t="s">
        <v>315</v>
      </c>
    </row>
    <row r="102" spans="2:30" ht="14.25">
      <c r="B102" s="14" t="s">
        <v>374</v>
      </c>
      <c r="C102" s="3" t="s">
        <v>320</v>
      </c>
      <c r="D102" s="44">
        <v>4400864.8424</v>
      </c>
      <c r="E102" s="44">
        <v>518368.24907</v>
      </c>
      <c r="F102" s="45" t="s">
        <v>249</v>
      </c>
      <c r="G102" s="46">
        <v>27</v>
      </c>
      <c r="H102" s="45" t="s">
        <v>103</v>
      </c>
      <c r="I102" s="45" t="s">
        <v>187</v>
      </c>
      <c r="J102" s="21" t="s">
        <v>22</v>
      </c>
      <c r="K102" s="21" t="s">
        <v>49</v>
      </c>
      <c r="L102" s="45" t="s">
        <v>27</v>
      </c>
      <c r="M102" s="47">
        <v>39.75939</v>
      </c>
      <c r="N102" s="47">
        <v>-110.78557</v>
      </c>
      <c r="O102" s="20">
        <v>7426</v>
      </c>
      <c r="P102" s="14">
        <v>1665</v>
      </c>
      <c r="Q102" s="20">
        <f>O102-P102</f>
        <v>5761</v>
      </c>
      <c r="R102" s="20">
        <v>1</v>
      </c>
      <c r="S102" s="20" t="s">
        <v>20</v>
      </c>
      <c r="T102" s="21" t="s">
        <v>276</v>
      </c>
      <c r="U102" s="21" t="s">
        <v>234</v>
      </c>
      <c r="W102" s="23">
        <v>0.54</v>
      </c>
      <c r="X102" s="20">
        <v>83</v>
      </c>
      <c r="Y102" s="22">
        <v>0.03</v>
      </c>
      <c r="Z102" s="22"/>
      <c r="AA102" s="21" t="s">
        <v>295</v>
      </c>
      <c r="AB102" s="21" t="s">
        <v>24</v>
      </c>
      <c r="AC102" s="21" t="s">
        <v>341</v>
      </c>
      <c r="AD102" s="21" t="s">
        <v>319</v>
      </c>
    </row>
    <row r="103" spans="2:30" ht="14.25">
      <c r="B103" s="14" t="s">
        <v>390</v>
      </c>
      <c r="C103" s="3" t="s">
        <v>349</v>
      </c>
      <c r="D103" s="44">
        <v>4409496.9019</v>
      </c>
      <c r="E103" s="44">
        <v>638414.77998</v>
      </c>
      <c r="F103" s="45" t="s">
        <v>80</v>
      </c>
      <c r="G103" s="46">
        <v>30</v>
      </c>
      <c r="H103" s="45" t="s">
        <v>105</v>
      </c>
      <c r="I103" s="45" t="s">
        <v>95</v>
      </c>
      <c r="J103" s="21" t="s">
        <v>22</v>
      </c>
      <c r="K103" s="21" t="s">
        <v>49</v>
      </c>
      <c r="L103" s="45" t="s">
        <v>27</v>
      </c>
      <c r="M103" s="47">
        <v>39.82609</v>
      </c>
      <c r="N103" s="47">
        <v>-109.38263</v>
      </c>
      <c r="O103" s="20">
        <v>5892</v>
      </c>
      <c r="P103" s="14">
        <v>6855</v>
      </c>
      <c r="Q103" s="20">
        <v>-963</v>
      </c>
      <c r="R103" s="20">
        <v>1</v>
      </c>
      <c r="S103" s="20" t="s">
        <v>20</v>
      </c>
      <c r="T103" s="21" t="s">
        <v>129</v>
      </c>
      <c r="U103" s="21" t="s">
        <v>56</v>
      </c>
      <c r="W103" s="23">
        <v>0.69</v>
      </c>
      <c r="X103" s="20">
        <v>107</v>
      </c>
      <c r="Y103" s="22">
        <v>0.06</v>
      </c>
      <c r="Z103" s="22"/>
      <c r="AA103" s="21" t="s">
        <v>295</v>
      </c>
      <c r="AB103" s="21" t="s">
        <v>24</v>
      </c>
      <c r="AC103" s="21" t="s">
        <v>341</v>
      </c>
      <c r="AD103" s="21" t="s">
        <v>315</v>
      </c>
    </row>
    <row r="104" spans="2:30" ht="14.25">
      <c r="B104" s="14" t="s">
        <v>376</v>
      </c>
      <c r="C104" s="3" t="s">
        <v>321</v>
      </c>
      <c r="D104" s="44">
        <v>4394752.6877</v>
      </c>
      <c r="E104" s="44">
        <v>554888.56881</v>
      </c>
      <c r="F104" s="45" t="s">
        <v>42</v>
      </c>
      <c r="G104" s="46">
        <v>9</v>
      </c>
      <c r="H104" s="45" t="s">
        <v>184</v>
      </c>
      <c r="I104" s="45" t="s">
        <v>176</v>
      </c>
      <c r="J104" s="21" t="s">
        <v>22</v>
      </c>
      <c r="K104" s="21" t="s">
        <v>49</v>
      </c>
      <c r="L104" s="45" t="s">
        <v>27</v>
      </c>
      <c r="M104" s="47">
        <v>39.70275</v>
      </c>
      <c r="N104" s="47">
        <v>-110.35976</v>
      </c>
      <c r="O104" s="20">
        <v>9253</v>
      </c>
      <c r="P104" s="14">
        <v>7550</v>
      </c>
      <c r="Q104" s="20">
        <f>O104-P104</f>
        <v>1703</v>
      </c>
      <c r="R104" s="20">
        <v>1</v>
      </c>
      <c r="S104" s="20" t="s">
        <v>20</v>
      </c>
      <c r="T104" s="21" t="s">
        <v>276</v>
      </c>
      <c r="U104" s="21" t="s">
        <v>234</v>
      </c>
      <c r="W104" s="23">
        <v>0.68</v>
      </c>
      <c r="X104" s="20">
        <v>45</v>
      </c>
      <c r="Y104" s="22">
        <v>0.1</v>
      </c>
      <c r="Z104" s="22"/>
      <c r="AA104" s="21" t="s">
        <v>295</v>
      </c>
      <c r="AB104" s="21" t="s">
        <v>24</v>
      </c>
      <c r="AC104" s="21" t="s">
        <v>341</v>
      </c>
      <c r="AD104" s="21" t="s">
        <v>315</v>
      </c>
    </row>
    <row r="105" spans="2:27" ht="14.25">
      <c r="B105" s="14" t="s">
        <v>438</v>
      </c>
      <c r="C105" s="3" t="s">
        <v>437</v>
      </c>
      <c r="D105" s="44">
        <v>4381757</v>
      </c>
      <c r="E105" s="44">
        <v>504313</v>
      </c>
      <c r="F105" s="45" t="s">
        <v>78</v>
      </c>
      <c r="G105" s="46">
        <v>19</v>
      </c>
      <c r="H105" s="45" t="s">
        <v>92</v>
      </c>
      <c r="I105" s="45" t="s">
        <v>151</v>
      </c>
      <c r="J105" s="21" t="s">
        <v>22</v>
      </c>
      <c r="K105" s="21" t="s">
        <v>49</v>
      </c>
      <c r="O105" s="20">
        <v>6397</v>
      </c>
      <c r="P105" s="15">
        <v>12050</v>
      </c>
      <c r="Q105" s="20">
        <f>O105-P105</f>
        <v>-5653</v>
      </c>
      <c r="R105" s="20">
        <v>1</v>
      </c>
      <c r="S105" s="20" t="s">
        <v>435</v>
      </c>
      <c r="T105" s="21" t="s">
        <v>436</v>
      </c>
      <c r="W105" s="23">
        <v>1.39</v>
      </c>
      <c r="X105" s="20">
        <v>21</v>
      </c>
      <c r="Y105" s="21">
        <v>0.1</v>
      </c>
      <c r="AA105" s="21" t="s">
        <v>434</v>
      </c>
    </row>
    <row r="106" spans="2:27" ht="14.25">
      <c r="B106" s="14" t="s">
        <v>438</v>
      </c>
      <c r="C106" s="3" t="s">
        <v>437</v>
      </c>
      <c r="D106" s="44">
        <v>4381757</v>
      </c>
      <c r="E106" s="44">
        <v>504313</v>
      </c>
      <c r="F106" s="45" t="s">
        <v>78</v>
      </c>
      <c r="G106" s="46">
        <v>19</v>
      </c>
      <c r="H106" s="45" t="s">
        <v>92</v>
      </c>
      <c r="I106" s="45" t="s">
        <v>151</v>
      </c>
      <c r="J106" s="21" t="s">
        <v>22</v>
      </c>
      <c r="K106" s="21" t="s">
        <v>49</v>
      </c>
      <c r="O106" s="20">
        <v>6397</v>
      </c>
      <c r="P106" s="15">
        <v>12280</v>
      </c>
      <c r="Q106" s="20">
        <f>O106-P106</f>
        <v>-5883</v>
      </c>
      <c r="R106" s="20">
        <v>1</v>
      </c>
      <c r="S106" s="20" t="s">
        <v>435</v>
      </c>
      <c r="T106" s="21" t="s">
        <v>436</v>
      </c>
      <c r="W106" s="23">
        <v>1.36</v>
      </c>
      <c r="X106" s="20">
        <v>16</v>
      </c>
      <c r="Y106" s="21">
        <v>0.13</v>
      </c>
      <c r="AA106" s="21" t="s">
        <v>434</v>
      </c>
    </row>
    <row r="107" spans="2:27" ht="14.25">
      <c r="B107" s="14" t="s">
        <v>385</v>
      </c>
      <c r="C107" s="3" t="s">
        <v>235</v>
      </c>
      <c r="D107" s="44">
        <v>4460313.0267</v>
      </c>
      <c r="E107" s="44">
        <v>567075.41425</v>
      </c>
      <c r="F107" s="45" t="s">
        <v>60</v>
      </c>
      <c r="G107" s="46">
        <v>22</v>
      </c>
      <c r="H107" s="45" t="s">
        <v>165</v>
      </c>
      <c r="I107" s="45" t="s">
        <v>167</v>
      </c>
      <c r="J107" s="21" t="s">
        <v>157</v>
      </c>
      <c r="K107" s="21" t="s">
        <v>152</v>
      </c>
      <c r="L107" s="45" t="s">
        <v>236</v>
      </c>
      <c r="M107" s="47">
        <v>40.29252</v>
      </c>
      <c r="N107" s="47">
        <v>-110.21085</v>
      </c>
      <c r="O107" s="20">
        <v>5854</v>
      </c>
      <c r="P107" s="14">
        <v>8695</v>
      </c>
      <c r="Q107" s="20">
        <v>-2841</v>
      </c>
      <c r="R107" s="20">
        <v>1</v>
      </c>
      <c r="S107" s="20" t="s">
        <v>90</v>
      </c>
      <c r="T107" s="21" t="s">
        <v>191</v>
      </c>
      <c r="U107" s="21" t="s">
        <v>54</v>
      </c>
      <c r="W107" s="23">
        <v>0.77</v>
      </c>
      <c r="X107" s="20"/>
      <c r="Y107" s="22"/>
      <c r="Z107" s="22"/>
      <c r="AA107" s="21" t="s">
        <v>24</v>
      </c>
    </row>
    <row r="108" spans="2:27" ht="14.25">
      <c r="B108" s="14" t="s">
        <v>385</v>
      </c>
      <c r="C108" s="3" t="s">
        <v>235</v>
      </c>
      <c r="D108" s="44">
        <v>4460313.0267</v>
      </c>
      <c r="E108" s="44">
        <v>567075.41425</v>
      </c>
      <c r="F108" s="45" t="s">
        <v>60</v>
      </c>
      <c r="G108" s="46">
        <v>22</v>
      </c>
      <c r="H108" s="45" t="s">
        <v>165</v>
      </c>
      <c r="I108" s="45" t="s">
        <v>167</v>
      </c>
      <c r="J108" s="21" t="s">
        <v>157</v>
      </c>
      <c r="K108" s="21" t="s">
        <v>152</v>
      </c>
      <c r="L108" s="45" t="s">
        <v>236</v>
      </c>
      <c r="M108" s="47">
        <v>40.29252</v>
      </c>
      <c r="N108" s="47">
        <v>-110.21085</v>
      </c>
      <c r="O108" s="20">
        <v>5854</v>
      </c>
      <c r="P108" s="14">
        <v>8875</v>
      </c>
      <c r="Q108" s="20">
        <v>-3021</v>
      </c>
      <c r="R108" s="20">
        <v>1</v>
      </c>
      <c r="S108" s="20" t="s">
        <v>90</v>
      </c>
      <c r="T108" s="21" t="s">
        <v>191</v>
      </c>
      <c r="U108" s="21" t="s">
        <v>54</v>
      </c>
      <c r="W108" s="23">
        <v>0.7</v>
      </c>
      <c r="X108" s="20"/>
      <c r="Y108" s="22"/>
      <c r="Z108" s="22"/>
      <c r="AA108" s="21" t="s">
        <v>24</v>
      </c>
    </row>
    <row r="109" spans="2:27" ht="14.25">
      <c r="B109" s="14" t="s">
        <v>385</v>
      </c>
      <c r="C109" s="3" t="s">
        <v>235</v>
      </c>
      <c r="D109" s="44">
        <v>4460313.0267</v>
      </c>
      <c r="E109" s="44">
        <v>567075.41425</v>
      </c>
      <c r="F109" s="45" t="s">
        <v>60</v>
      </c>
      <c r="G109" s="46">
        <v>22</v>
      </c>
      <c r="H109" s="45" t="s">
        <v>165</v>
      </c>
      <c r="I109" s="45" t="s">
        <v>167</v>
      </c>
      <c r="J109" s="21" t="s">
        <v>157</v>
      </c>
      <c r="K109" s="21" t="s">
        <v>152</v>
      </c>
      <c r="L109" s="45" t="s">
        <v>236</v>
      </c>
      <c r="M109" s="47">
        <v>40.29252</v>
      </c>
      <c r="N109" s="47">
        <v>-110.21085</v>
      </c>
      <c r="O109" s="20">
        <v>5854</v>
      </c>
      <c r="P109" s="14">
        <v>10525</v>
      </c>
      <c r="Q109" s="20">
        <v>-4671</v>
      </c>
      <c r="R109" s="20">
        <v>1</v>
      </c>
      <c r="S109" s="20" t="s">
        <v>90</v>
      </c>
      <c r="T109" s="21" t="s">
        <v>191</v>
      </c>
      <c r="U109" s="21" t="s">
        <v>54</v>
      </c>
      <c r="W109" s="23">
        <v>0.74</v>
      </c>
      <c r="X109" s="20"/>
      <c r="Y109" s="22"/>
      <c r="Z109" s="22"/>
      <c r="AA109" s="21" t="s">
        <v>24</v>
      </c>
    </row>
    <row r="110" spans="2:27" ht="14.25">
      <c r="B110" s="14" t="s">
        <v>385</v>
      </c>
      <c r="C110" s="3" t="s">
        <v>235</v>
      </c>
      <c r="D110" s="44">
        <v>4460313.0267</v>
      </c>
      <c r="E110" s="44">
        <v>567075.41425</v>
      </c>
      <c r="F110" s="45" t="s">
        <v>60</v>
      </c>
      <c r="G110" s="46">
        <v>22</v>
      </c>
      <c r="H110" s="45" t="s">
        <v>165</v>
      </c>
      <c r="I110" s="45" t="s">
        <v>167</v>
      </c>
      <c r="J110" s="21" t="s">
        <v>157</v>
      </c>
      <c r="K110" s="21" t="s">
        <v>152</v>
      </c>
      <c r="L110" s="45" t="s">
        <v>236</v>
      </c>
      <c r="M110" s="47">
        <v>40.29252</v>
      </c>
      <c r="N110" s="47">
        <v>-110.21085</v>
      </c>
      <c r="O110" s="20">
        <v>5854</v>
      </c>
      <c r="P110" s="14">
        <v>10885</v>
      </c>
      <c r="Q110" s="20">
        <v>-5031</v>
      </c>
      <c r="R110" s="20">
        <v>1</v>
      </c>
      <c r="S110" s="20" t="s">
        <v>90</v>
      </c>
      <c r="T110" s="21" t="s">
        <v>191</v>
      </c>
      <c r="U110" s="21" t="s">
        <v>54</v>
      </c>
      <c r="W110" s="23">
        <v>0.89</v>
      </c>
      <c r="X110" s="20"/>
      <c r="Y110" s="22"/>
      <c r="Z110" s="22"/>
      <c r="AA110" s="21" t="s">
        <v>24</v>
      </c>
    </row>
    <row r="111" spans="2:27" ht="14.25">
      <c r="B111" s="14" t="s">
        <v>385</v>
      </c>
      <c r="C111" s="3" t="s">
        <v>235</v>
      </c>
      <c r="D111" s="44">
        <v>4460313.0267</v>
      </c>
      <c r="E111" s="44">
        <v>567075.41425</v>
      </c>
      <c r="F111" s="45" t="s">
        <v>60</v>
      </c>
      <c r="G111" s="46">
        <v>22</v>
      </c>
      <c r="H111" s="45" t="s">
        <v>165</v>
      </c>
      <c r="I111" s="45" t="s">
        <v>167</v>
      </c>
      <c r="J111" s="21" t="s">
        <v>157</v>
      </c>
      <c r="K111" s="21" t="s">
        <v>152</v>
      </c>
      <c r="L111" s="45" t="s">
        <v>236</v>
      </c>
      <c r="M111" s="47">
        <v>40.29252</v>
      </c>
      <c r="N111" s="47">
        <v>-110.21085</v>
      </c>
      <c r="O111" s="20">
        <v>5854</v>
      </c>
      <c r="P111" s="14">
        <v>11005</v>
      </c>
      <c r="Q111" s="20">
        <v>-5151</v>
      </c>
      <c r="R111" s="20">
        <v>1</v>
      </c>
      <c r="S111" s="20" t="s">
        <v>90</v>
      </c>
      <c r="T111" s="21" t="s">
        <v>191</v>
      </c>
      <c r="U111" s="21" t="s">
        <v>54</v>
      </c>
      <c r="W111" s="23">
        <v>0.84</v>
      </c>
      <c r="X111" s="20"/>
      <c r="Y111" s="22"/>
      <c r="Z111" s="22"/>
      <c r="AA111" s="21" t="s">
        <v>24</v>
      </c>
    </row>
    <row r="112" spans="2:27" ht="14.25">
      <c r="B112" s="14" t="s">
        <v>385</v>
      </c>
      <c r="C112" s="3" t="s">
        <v>235</v>
      </c>
      <c r="D112" s="44">
        <v>4460313.0267</v>
      </c>
      <c r="E112" s="44">
        <v>567075.41425</v>
      </c>
      <c r="F112" s="45" t="s">
        <v>60</v>
      </c>
      <c r="G112" s="46">
        <v>22</v>
      </c>
      <c r="H112" s="45" t="s">
        <v>165</v>
      </c>
      <c r="I112" s="45" t="s">
        <v>167</v>
      </c>
      <c r="J112" s="21" t="s">
        <v>157</v>
      </c>
      <c r="K112" s="21" t="s">
        <v>152</v>
      </c>
      <c r="L112" s="45" t="s">
        <v>236</v>
      </c>
      <c r="M112" s="47">
        <v>40.29252</v>
      </c>
      <c r="N112" s="47">
        <v>-110.21085</v>
      </c>
      <c r="O112" s="20">
        <v>5854</v>
      </c>
      <c r="P112" s="14">
        <v>11065</v>
      </c>
      <c r="Q112" s="20">
        <v>-5211</v>
      </c>
      <c r="R112" s="20">
        <v>1</v>
      </c>
      <c r="S112" s="20" t="s">
        <v>90</v>
      </c>
      <c r="T112" s="21" t="s">
        <v>191</v>
      </c>
      <c r="U112" s="21" t="s">
        <v>54</v>
      </c>
      <c r="W112" s="23">
        <v>0.97</v>
      </c>
      <c r="X112" s="20"/>
      <c r="Y112" s="22"/>
      <c r="Z112" s="22"/>
      <c r="AA112" s="21" t="s">
        <v>24</v>
      </c>
    </row>
    <row r="113" spans="2:27" ht="14.25">
      <c r="B113" s="14" t="s">
        <v>385</v>
      </c>
      <c r="C113" s="3" t="s">
        <v>235</v>
      </c>
      <c r="D113" s="44">
        <v>4460313.0267</v>
      </c>
      <c r="E113" s="44">
        <v>567075.41425</v>
      </c>
      <c r="F113" s="45" t="s">
        <v>60</v>
      </c>
      <c r="G113" s="46">
        <v>22</v>
      </c>
      <c r="H113" s="45" t="s">
        <v>165</v>
      </c>
      <c r="I113" s="45" t="s">
        <v>167</v>
      </c>
      <c r="J113" s="21" t="s">
        <v>157</v>
      </c>
      <c r="K113" s="21" t="s">
        <v>152</v>
      </c>
      <c r="L113" s="45" t="s">
        <v>236</v>
      </c>
      <c r="M113" s="47">
        <v>40.29252</v>
      </c>
      <c r="N113" s="47">
        <v>-110.21085</v>
      </c>
      <c r="O113" s="20">
        <v>5854</v>
      </c>
      <c r="P113" s="14">
        <v>11665</v>
      </c>
      <c r="Q113" s="20">
        <v>-5811</v>
      </c>
      <c r="R113" s="20">
        <v>1</v>
      </c>
      <c r="S113" s="20" t="s">
        <v>90</v>
      </c>
      <c r="T113" s="21" t="s">
        <v>191</v>
      </c>
      <c r="U113" s="21" t="s">
        <v>54</v>
      </c>
      <c r="W113" s="23">
        <v>0.92</v>
      </c>
      <c r="X113" s="20"/>
      <c r="Y113" s="22"/>
      <c r="Z113" s="22"/>
      <c r="AA113" s="21" t="s">
        <v>24</v>
      </c>
    </row>
    <row r="114" spans="2:27" ht="14.25">
      <c r="B114" s="14" t="s">
        <v>385</v>
      </c>
      <c r="C114" s="3" t="s">
        <v>235</v>
      </c>
      <c r="D114" s="44">
        <v>4460313.0267</v>
      </c>
      <c r="E114" s="44">
        <v>567075.41425</v>
      </c>
      <c r="F114" s="45" t="s">
        <v>60</v>
      </c>
      <c r="G114" s="46">
        <v>22</v>
      </c>
      <c r="H114" s="45" t="s">
        <v>165</v>
      </c>
      <c r="I114" s="45" t="s">
        <v>167</v>
      </c>
      <c r="J114" s="21" t="s">
        <v>157</v>
      </c>
      <c r="K114" s="21" t="s">
        <v>152</v>
      </c>
      <c r="L114" s="45" t="s">
        <v>236</v>
      </c>
      <c r="M114" s="47">
        <v>40.29252</v>
      </c>
      <c r="N114" s="47">
        <v>-110.21085</v>
      </c>
      <c r="O114" s="20">
        <v>5854</v>
      </c>
      <c r="P114" s="14">
        <v>12745</v>
      </c>
      <c r="Q114" s="20">
        <v>-6891</v>
      </c>
      <c r="R114" s="20">
        <v>1</v>
      </c>
      <c r="S114" s="20" t="s">
        <v>237</v>
      </c>
      <c r="T114" s="21" t="s">
        <v>191</v>
      </c>
      <c r="U114" s="21" t="s">
        <v>54</v>
      </c>
      <c r="W114" s="23">
        <v>1.14</v>
      </c>
      <c r="X114" s="20"/>
      <c r="Y114" s="22"/>
      <c r="Z114" s="22"/>
      <c r="AA114" s="21" t="s">
        <v>24</v>
      </c>
    </row>
    <row r="115" spans="2:27" ht="14.25">
      <c r="B115" s="14" t="s">
        <v>385</v>
      </c>
      <c r="C115" s="3" t="s">
        <v>235</v>
      </c>
      <c r="D115" s="44">
        <v>4460313.0267</v>
      </c>
      <c r="E115" s="44">
        <v>567075.41425</v>
      </c>
      <c r="F115" s="45" t="s">
        <v>60</v>
      </c>
      <c r="G115" s="46">
        <v>22</v>
      </c>
      <c r="H115" s="45" t="s">
        <v>165</v>
      </c>
      <c r="I115" s="45" t="s">
        <v>167</v>
      </c>
      <c r="J115" s="21" t="s">
        <v>157</v>
      </c>
      <c r="K115" s="21" t="s">
        <v>152</v>
      </c>
      <c r="L115" s="45" t="s">
        <v>236</v>
      </c>
      <c r="M115" s="47">
        <v>40.29252</v>
      </c>
      <c r="N115" s="47">
        <v>-110.21085</v>
      </c>
      <c r="O115" s="20">
        <v>5854</v>
      </c>
      <c r="P115" s="14">
        <v>13285</v>
      </c>
      <c r="Q115" s="20">
        <v>-7431</v>
      </c>
      <c r="R115" s="20">
        <v>1</v>
      </c>
      <c r="S115" s="20" t="s">
        <v>237</v>
      </c>
      <c r="T115" s="21" t="s">
        <v>191</v>
      </c>
      <c r="U115" s="21" t="s">
        <v>54</v>
      </c>
      <c r="W115" s="23">
        <v>1.26</v>
      </c>
      <c r="X115" s="20"/>
      <c r="Y115" s="22"/>
      <c r="Z115" s="22"/>
      <c r="AA115" s="21" t="s">
        <v>24</v>
      </c>
    </row>
    <row r="116" spans="2:27" ht="14.25">
      <c r="B116" s="14" t="s">
        <v>385</v>
      </c>
      <c r="C116" s="3" t="s">
        <v>235</v>
      </c>
      <c r="D116" s="44">
        <v>4460313.0267</v>
      </c>
      <c r="E116" s="44">
        <v>567075.41425</v>
      </c>
      <c r="F116" s="45" t="s">
        <v>60</v>
      </c>
      <c r="G116" s="46">
        <v>22</v>
      </c>
      <c r="H116" s="45" t="s">
        <v>165</v>
      </c>
      <c r="I116" s="45" t="s">
        <v>167</v>
      </c>
      <c r="J116" s="21" t="s">
        <v>157</v>
      </c>
      <c r="K116" s="21" t="s">
        <v>152</v>
      </c>
      <c r="L116" s="45" t="s">
        <v>236</v>
      </c>
      <c r="M116" s="47">
        <v>40.29252</v>
      </c>
      <c r="N116" s="47">
        <v>-110.21085</v>
      </c>
      <c r="O116" s="20">
        <v>5854</v>
      </c>
      <c r="P116" s="14">
        <v>14065</v>
      </c>
      <c r="Q116" s="20">
        <v>-8211</v>
      </c>
      <c r="R116" s="20">
        <v>1</v>
      </c>
      <c r="S116" s="20" t="s">
        <v>237</v>
      </c>
      <c r="T116" s="21" t="s">
        <v>150</v>
      </c>
      <c r="U116" s="21" t="s">
        <v>54</v>
      </c>
      <c r="W116" s="23">
        <v>1.36</v>
      </c>
      <c r="X116" s="20"/>
      <c r="Y116" s="22"/>
      <c r="Z116" s="22"/>
      <c r="AA116" s="21" t="s">
        <v>24</v>
      </c>
    </row>
    <row r="117" spans="2:27" ht="14.25">
      <c r="B117" s="14" t="s">
        <v>381</v>
      </c>
      <c r="C117" s="3" t="s">
        <v>240</v>
      </c>
      <c r="D117" s="44">
        <v>4467053.0479</v>
      </c>
      <c r="E117" s="44">
        <v>559400.7579</v>
      </c>
      <c r="F117" s="45" t="s">
        <v>241</v>
      </c>
      <c r="G117" s="46">
        <v>35</v>
      </c>
      <c r="H117" s="45" t="s">
        <v>170</v>
      </c>
      <c r="I117" s="45" t="s">
        <v>159</v>
      </c>
      <c r="J117" s="21" t="s">
        <v>157</v>
      </c>
      <c r="K117" s="21" t="s">
        <v>152</v>
      </c>
      <c r="L117" s="45" t="s">
        <v>236</v>
      </c>
      <c r="M117" s="47">
        <v>40.35382</v>
      </c>
      <c r="N117" s="47">
        <v>-110.30051</v>
      </c>
      <c r="O117" s="20">
        <v>6379</v>
      </c>
      <c r="P117" s="14">
        <v>12195</v>
      </c>
      <c r="Q117" s="20">
        <v>-5816</v>
      </c>
      <c r="R117" s="20">
        <v>1</v>
      </c>
      <c r="S117" s="20" t="s">
        <v>90</v>
      </c>
      <c r="T117" s="21" t="s">
        <v>150</v>
      </c>
      <c r="U117" s="21" t="s">
        <v>234</v>
      </c>
      <c r="W117" s="23">
        <v>1.1</v>
      </c>
      <c r="X117" s="20"/>
      <c r="Y117" s="22"/>
      <c r="Z117" s="22"/>
      <c r="AA117" s="21" t="s">
        <v>24</v>
      </c>
    </row>
    <row r="118" spans="2:27" ht="14.25">
      <c r="B118" s="14" t="s">
        <v>381</v>
      </c>
      <c r="C118" s="3" t="s">
        <v>240</v>
      </c>
      <c r="D118" s="44">
        <v>4467053.0479</v>
      </c>
      <c r="E118" s="44">
        <v>559400.7579</v>
      </c>
      <c r="F118" s="45" t="s">
        <v>241</v>
      </c>
      <c r="G118" s="46">
        <v>35</v>
      </c>
      <c r="H118" s="45" t="s">
        <v>170</v>
      </c>
      <c r="I118" s="45" t="s">
        <v>159</v>
      </c>
      <c r="J118" s="21" t="s">
        <v>157</v>
      </c>
      <c r="K118" s="21" t="s">
        <v>152</v>
      </c>
      <c r="L118" s="45" t="s">
        <v>236</v>
      </c>
      <c r="M118" s="47">
        <v>40.35382</v>
      </c>
      <c r="N118" s="47">
        <v>-110.30051</v>
      </c>
      <c r="O118" s="20">
        <v>6379</v>
      </c>
      <c r="P118" s="14">
        <v>12893</v>
      </c>
      <c r="Q118" s="20">
        <v>-6514</v>
      </c>
      <c r="R118" s="20">
        <v>1</v>
      </c>
      <c r="S118" s="20" t="s">
        <v>90</v>
      </c>
      <c r="T118" s="21" t="s">
        <v>191</v>
      </c>
      <c r="U118" s="21" t="s">
        <v>54</v>
      </c>
      <c r="W118" s="23">
        <v>1.12</v>
      </c>
      <c r="X118" s="20"/>
      <c r="Y118" s="22"/>
      <c r="Z118" s="22"/>
      <c r="AA118" s="21" t="s">
        <v>24</v>
      </c>
    </row>
    <row r="119" spans="2:27" ht="14.25">
      <c r="B119" s="14" t="s">
        <v>381</v>
      </c>
      <c r="C119" s="3" t="s">
        <v>240</v>
      </c>
      <c r="D119" s="44">
        <v>4467053.0479</v>
      </c>
      <c r="E119" s="44">
        <v>559400.7579</v>
      </c>
      <c r="F119" s="45" t="s">
        <v>241</v>
      </c>
      <c r="G119" s="46">
        <v>35</v>
      </c>
      <c r="H119" s="45" t="s">
        <v>170</v>
      </c>
      <c r="I119" s="45" t="s">
        <v>159</v>
      </c>
      <c r="J119" s="21" t="s">
        <v>157</v>
      </c>
      <c r="K119" s="21" t="s">
        <v>152</v>
      </c>
      <c r="L119" s="45" t="s">
        <v>236</v>
      </c>
      <c r="M119" s="47">
        <v>40.35382</v>
      </c>
      <c r="N119" s="47">
        <v>-110.30051</v>
      </c>
      <c r="O119" s="20">
        <v>6379</v>
      </c>
      <c r="P119" s="14">
        <v>12918</v>
      </c>
      <c r="Q119" s="20">
        <v>-6539</v>
      </c>
      <c r="R119" s="20">
        <v>1</v>
      </c>
      <c r="S119" s="20" t="s">
        <v>90</v>
      </c>
      <c r="T119" s="21" t="s">
        <v>191</v>
      </c>
      <c r="U119" s="21" t="s">
        <v>54</v>
      </c>
      <c r="W119" s="23">
        <v>1.15</v>
      </c>
      <c r="X119" s="20"/>
      <c r="Y119" s="22"/>
      <c r="Z119" s="22"/>
      <c r="AA119" s="21" t="s">
        <v>24</v>
      </c>
    </row>
    <row r="120" spans="2:27" ht="14.25">
      <c r="B120" s="14" t="s">
        <v>381</v>
      </c>
      <c r="C120" s="3" t="s">
        <v>240</v>
      </c>
      <c r="D120" s="44">
        <v>4467053.0479</v>
      </c>
      <c r="E120" s="44">
        <v>559400.7579</v>
      </c>
      <c r="F120" s="45" t="s">
        <v>241</v>
      </c>
      <c r="G120" s="46">
        <v>35</v>
      </c>
      <c r="H120" s="45" t="s">
        <v>170</v>
      </c>
      <c r="I120" s="45" t="s">
        <v>159</v>
      </c>
      <c r="J120" s="21" t="s">
        <v>157</v>
      </c>
      <c r="K120" s="21" t="s">
        <v>152</v>
      </c>
      <c r="L120" s="45" t="s">
        <v>236</v>
      </c>
      <c r="M120" s="47">
        <v>40.35382</v>
      </c>
      <c r="N120" s="47">
        <v>-110.30051</v>
      </c>
      <c r="O120" s="20">
        <v>6379</v>
      </c>
      <c r="P120" s="14">
        <v>12928</v>
      </c>
      <c r="Q120" s="20">
        <v>-6549</v>
      </c>
      <c r="R120" s="20">
        <v>1</v>
      </c>
      <c r="S120" s="20" t="s">
        <v>90</v>
      </c>
      <c r="T120" s="21" t="s">
        <v>191</v>
      </c>
      <c r="U120" s="21" t="s">
        <v>54</v>
      </c>
      <c r="W120" s="23">
        <v>1.3</v>
      </c>
      <c r="X120" s="20"/>
      <c r="Y120" s="22"/>
      <c r="Z120" s="22"/>
      <c r="AA120" s="21" t="s">
        <v>24</v>
      </c>
    </row>
    <row r="121" spans="2:27" ht="14.25">
      <c r="B121" s="14" t="s">
        <v>383</v>
      </c>
      <c r="C121" s="3" t="s">
        <v>335</v>
      </c>
      <c r="D121" s="44">
        <v>4463882.464</v>
      </c>
      <c r="E121" s="44">
        <v>559639.0698</v>
      </c>
      <c r="F121" s="45" t="s">
        <v>238</v>
      </c>
      <c r="G121" s="46">
        <v>11</v>
      </c>
      <c r="H121" s="45" t="s">
        <v>165</v>
      </c>
      <c r="I121" s="45" t="s">
        <v>159</v>
      </c>
      <c r="J121" s="21" t="s">
        <v>157</v>
      </c>
      <c r="K121" s="21" t="s">
        <v>152</v>
      </c>
      <c r="L121" s="45" t="s">
        <v>236</v>
      </c>
      <c r="M121" s="47">
        <v>40.32524</v>
      </c>
      <c r="N121" s="47">
        <v>-110.298</v>
      </c>
      <c r="O121" s="20">
        <v>6179</v>
      </c>
      <c r="P121" s="14">
        <v>9300</v>
      </c>
      <c r="Q121" s="20">
        <f aca="true" t="shared" si="0" ref="Q121:Q140">O121-P121</f>
        <v>-3121</v>
      </c>
      <c r="R121" s="20">
        <v>1</v>
      </c>
      <c r="S121" s="20" t="s">
        <v>90</v>
      </c>
      <c r="T121" s="21" t="s">
        <v>191</v>
      </c>
      <c r="U121" s="21" t="s">
        <v>54</v>
      </c>
      <c r="W121" s="23">
        <v>0.79</v>
      </c>
      <c r="X121" s="20"/>
      <c r="Y121" s="22"/>
      <c r="Z121" s="22"/>
      <c r="AA121" s="21" t="s">
        <v>24</v>
      </c>
    </row>
    <row r="122" spans="2:27" ht="14.25">
      <c r="B122" s="14" t="s">
        <v>383</v>
      </c>
      <c r="C122" s="3" t="s">
        <v>335</v>
      </c>
      <c r="D122" s="44">
        <v>4463882.464</v>
      </c>
      <c r="E122" s="44">
        <v>559639.0698</v>
      </c>
      <c r="F122" s="45" t="s">
        <v>238</v>
      </c>
      <c r="G122" s="46">
        <v>11</v>
      </c>
      <c r="H122" s="45" t="s">
        <v>165</v>
      </c>
      <c r="I122" s="45" t="s">
        <v>159</v>
      </c>
      <c r="J122" s="21" t="s">
        <v>157</v>
      </c>
      <c r="K122" s="21" t="s">
        <v>152</v>
      </c>
      <c r="L122" s="45" t="s">
        <v>236</v>
      </c>
      <c r="M122" s="47">
        <v>40.32524</v>
      </c>
      <c r="N122" s="47">
        <v>-110.298</v>
      </c>
      <c r="O122" s="20">
        <v>6179</v>
      </c>
      <c r="P122" s="14">
        <v>10343</v>
      </c>
      <c r="Q122" s="20">
        <f t="shared" si="0"/>
        <v>-4164</v>
      </c>
      <c r="R122" s="20">
        <v>1</v>
      </c>
      <c r="S122" s="20"/>
      <c r="T122" s="21" t="s">
        <v>191</v>
      </c>
      <c r="W122" s="23">
        <v>0.76</v>
      </c>
      <c r="X122" s="20"/>
      <c r="Y122" s="22"/>
      <c r="Z122" s="22"/>
      <c r="AA122" s="21" t="s">
        <v>308</v>
      </c>
    </row>
    <row r="123" spans="2:27" ht="14.25">
      <c r="B123" s="14" t="s">
        <v>383</v>
      </c>
      <c r="C123" s="3" t="s">
        <v>335</v>
      </c>
      <c r="D123" s="44">
        <v>4463882.464</v>
      </c>
      <c r="E123" s="44">
        <v>559639.0698</v>
      </c>
      <c r="F123" s="45" t="s">
        <v>238</v>
      </c>
      <c r="G123" s="46">
        <v>11</v>
      </c>
      <c r="H123" s="45" t="s">
        <v>165</v>
      </c>
      <c r="I123" s="45" t="s">
        <v>159</v>
      </c>
      <c r="J123" s="21" t="s">
        <v>157</v>
      </c>
      <c r="K123" s="21" t="s">
        <v>152</v>
      </c>
      <c r="L123" s="45" t="s">
        <v>236</v>
      </c>
      <c r="M123" s="47">
        <v>40.32524</v>
      </c>
      <c r="N123" s="47">
        <v>-110.298</v>
      </c>
      <c r="O123" s="20">
        <v>6179</v>
      </c>
      <c r="P123" s="14">
        <v>10700</v>
      </c>
      <c r="Q123" s="20">
        <f t="shared" si="0"/>
        <v>-4521</v>
      </c>
      <c r="R123" s="20">
        <v>1</v>
      </c>
      <c r="S123" s="20" t="s">
        <v>90</v>
      </c>
      <c r="T123" s="21" t="s">
        <v>191</v>
      </c>
      <c r="U123" s="21" t="s">
        <v>54</v>
      </c>
      <c r="W123" s="23">
        <v>0.94</v>
      </c>
      <c r="X123" s="20"/>
      <c r="Y123" s="22"/>
      <c r="Z123" s="22"/>
      <c r="AA123" s="21" t="s">
        <v>24</v>
      </c>
    </row>
    <row r="124" spans="2:27" ht="14.25">
      <c r="B124" s="14" t="s">
        <v>383</v>
      </c>
      <c r="C124" s="3" t="s">
        <v>335</v>
      </c>
      <c r="D124" s="44">
        <v>4463882.464</v>
      </c>
      <c r="E124" s="44">
        <v>559639.0698</v>
      </c>
      <c r="F124" s="45" t="s">
        <v>238</v>
      </c>
      <c r="G124" s="46">
        <v>11</v>
      </c>
      <c r="H124" s="45" t="s">
        <v>165</v>
      </c>
      <c r="I124" s="45" t="s">
        <v>159</v>
      </c>
      <c r="J124" s="21" t="s">
        <v>157</v>
      </c>
      <c r="K124" s="21" t="s">
        <v>152</v>
      </c>
      <c r="L124" s="45" t="s">
        <v>236</v>
      </c>
      <c r="M124" s="47">
        <v>40.32524</v>
      </c>
      <c r="N124" s="47">
        <v>-110.298</v>
      </c>
      <c r="O124" s="20">
        <v>6179</v>
      </c>
      <c r="P124" s="14">
        <v>11100</v>
      </c>
      <c r="Q124" s="20">
        <f t="shared" si="0"/>
        <v>-4921</v>
      </c>
      <c r="R124" s="20">
        <v>1</v>
      </c>
      <c r="S124" s="20"/>
      <c r="T124" s="21" t="s">
        <v>191</v>
      </c>
      <c r="W124" s="23">
        <v>1.01</v>
      </c>
      <c r="X124" s="20"/>
      <c r="Y124" s="22"/>
      <c r="Z124" s="22"/>
      <c r="AA124" s="21" t="s">
        <v>308</v>
      </c>
    </row>
    <row r="125" spans="2:27" ht="14.25">
      <c r="B125" s="14" t="s">
        <v>383</v>
      </c>
      <c r="C125" s="3" t="s">
        <v>335</v>
      </c>
      <c r="D125" s="44">
        <v>4463882.464</v>
      </c>
      <c r="E125" s="44">
        <v>559639.0698</v>
      </c>
      <c r="F125" s="45" t="s">
        <v>238</v>
      </c>
      <c r="G125" s="46">
        <v>11</v>
      </c>
      <c r="H125" s="45" t="s">
        <v>165</v>
      </c>
      <c r="I125" s="45" t="s">
        <v>159</v>
      </c>
      <c r="J125" s="21" t="s">
        <v>157</v>
      </c>
      <c r="K125" s="21" t="s">
        <v>152</v>
      </c>
      <c r="L125" s="45" t="s">
        <v>236</v>
      </c>
      <c r="M125" s="47">
        <v>40.32524</v>
      </c>
      <c r="N125" s="47">
        <v>-110.298</v>
      </c>
      <c r="O125" s="20">
        <v>6179</v>
      </c>
      <c r="P125" s="14">
        <v>11980</v>
      </c>
      <c r="Q125" s="20">
        <f t="shared" si="0"/>
        <v>-5801</v>
      </c>
      <c r="R125" s="20">
        <v>1</v>
      </c>
      <c r="S125" s="20" t="s">
        <v>90</v>
      </c>
      <c r="T125" s="21" t="s">
        <v>191</v>
      </c>
      <c r="U125" s="21" t="s">
        <v>54</v>
      </c>
      <c r="W125" s="23">
        <v>1.08</v>
      </c>
      <c r="X125" s="20"/>
      <c r="Y125" s="22"/>
      <c r="Z125" s="22"/>
      <c r="AA125" s="21" t="s">
        <v>24</v>
      </c>
    </row>
    <row r="126" spans="2:27" ht="14.25">
      <c r="B126" s="14" t="s">
        <v>383</v>
      </c>
      <c r="C126" s="3" t="s">
        <v>335</v>
      </c>
      <c r="D126" s="44">
        <v>4463882.464</v>
      </c>
      <c r="E126" s="44">
        <v>559639.0698</v>
      </c>
      <c r="F126" s="45" t="s">
        <v>238</v>
      </c>
      <c r="G126" s="46">
        <v>11</v>
      </c>
      <c r="H126" s="45" t="s">
        <v>165</v>
      </c>
      <c r="I126" s="45" t="s">
        <v>159</v>
      </c>
      <c r="J126" s="21" t="s">
        <v>157</v>
      </c>
      <c r="K126" s="21" t="s">
        <v>152</v>
      </c>
      <c r="L126" s="45" t="s">
        <v>236</v>
      </c>
      <c r="M126" s="47">
        <v>40.32524</v>
      </c>
      <c r="N126" s="47">
        <v>-110.298</v>
      </c>
      <c r="O126" s="20">
        <v>6179</v>
      </c>
      <c r="P126" s="14">
        <v>12361</v>
      </c>
      <c r="Q126" s="20">
        <f t="shared" si="0"/>
        <v>-6182</v>
      </c>
      <c r="R126" s="20">
        <v>1</v>
      </c>
      <c r="S126" s="20"/>
      <c r="T126" s="21" t="s">
        <v>191</v>
      </c>
      <c r="W126" s="23">
        <v>1.31</v>
      </c>
      <c r="X126" s="20"/>
      <c r="Y126" s="22"/>
      <c r="Z126" s="22"/>
      <c r="AA126" s="21" t="s">
        <v>308</v>
      </c>
    </row>
    <row r="127" spans="2:27" ht="14.25">
      <c r="B127" s="14" t="s">
        <v>383</v>
      </c>
      <c r="C127" s="3" t="s">
        <v>335</v>
      </c>
      <c r="D127" s="44">
        <v>4463882.464</v>
      </c>
      <c r="E127" s="44">
        <v>559639.0698</v>
      </c>
      <c r="F127" s="45" t="s">
        <v>238</v>
      </c>
      <c r="G127" s="46">
        <v>11</v>
      </c>
      <c r="H127" s="45" t="s">
        <v>165</v>
      </c>
      <c r="I127" s="45" t="s">
        <v>159</v>
      </c>
      <c r="J127" s="21" t="s">
        <v>157</v>
      </c>
      <c r="K127" s="21" t="s">
        <v>152</v>
      </c>
      <c r="L127" s="45" t="s">
        <v>236</v>
      </c>
      <c r="M127" s="47">
        <v>40.32524</v>
      </c>
      <c r="N127" s="47">
        <v>-110.298</v>
      </c>
      <c r="O127" s="20">
        <v>6179</v>
      </c>
      <c r="P127" s="14">
        <v>12459</v>
      </c>
      <c r="Q127" s="20">
        <f t="shared" si="0"/>
        <v>-6280</v>
      </c>
      <c r="R127" s="20">
        <v>1</v>
      </c>
      <c r="S127" s="20"/>
      <c r="T127" s="21" t="s">
        <v>191</v>
      </c>
      <c r="W127" s="23">
        <v>1.19</v>
      </c>
      <c r="X127" s="20"/>
      <c r="Y127" s="22"/>
      <c r="Z127" s="22"/>
      <c r="AA127" s="21" t="s">
        <v>308</v>
      </c>
    </row>
    <row r="128" spans="2:27" ht="14.25">
      <c r="B128" s="14" t="s">
        <v>383</v>
      </c>
      <c r="C128" s="3" t="s">
        <v>335</v>
      </c>
      <c r="D128" s="44">
        <v>4463882.464</v>
      </c>
      <c r="E128" s="44">
        <v>559639.0698</v>
      </c>
      <c r="F128" s="45" t="s">
        <v>238</v>
      </c>
      <c r="G128" s="46">
        <v>11</v>
      </c>
      <c r="H128" s="45" t="s">
        <v>165</v>
      </c>
      <c r="I128" s="45" t="s">
        <v>159</v>
      </c>
      <c r="J128" s="21" t="s">
        <v>157</v>
      </c>
      <c r="K128" s="21" t="s">
        <v>152</v>
      </c>
      <c r="L128" s="45" t="s">
        <v>236</v>
      </c>
      <c r="M128" s="47">
        <v>40.32524</v>
      </c>
      <c r="N128" s="47">
        <v>-110.298</v>
      </c>
      <c r="O128" s="20">
        <v>6179</v>
      </c>
      <c r="P128" s="14">
        <v>12459</v>
      </c>
      <c r="Q128" s="20">
        <f t="shared" si="0"/>
        <v>-6280</v>
      </c>
      <c r="R128" s="20">
        <v>1</v>
      </c>
      <c r="S128" s="20"/>
      <c r="T128" s="21" t="s">
        <v>191</v>
      </c>
      <c r="W128" s="23">
        <v>1.22</v>
      </c>
      <c r="X128" s="20"/>
      <c r="Y128" s="22"/>
      <c r="Z128" s="22"/>
      <c r="AA128" s="21" t="s">
        <v>308</v>
      </c>
    </row>
    <row r="129" spans="2:27" ht="14.25">
      <c r="B129" s="14" t="s">
        <v>383</v>
      </c>
      <c r="C129" s="3" t="s">
        <v>335</v>
      </c>
      <c r="D129" s="44">
        <v>4463882.464</v>
      </c>
      <c r="E129" s="44">
        <v>559639.0698</v>
      </c>
      <c r="F129" s="45" t="s">
        <v>238</v>
      </c>
      <c r="G129" s="46">
        <v>11</v>
      </c>
      <c r="H129" s="45" t="s">
        <v>165</v>
      </c>
      <c r="I129" s="45" t="s">
        <v>159</v>
      </c>
      <c r="J129" s="21" t="s">
        <v>157</v>
      </c>
      <c r="K129" s="21" t="s">
        <v>152</v>
      </c>
      <c r="L129" s="45" t="s">
        <v>236</v>
      </c>
      <c r="M129" s="47">
        <v>40.32524</v>
      </c>
      <c r="N129" s="47">
        <v>-110.298</v>
      </c>
      <c r="O129" s="20">
        <v>6179</v>
      </c>
      <c r="P129" s="14">
        <v>13040</v>
      </c>
      <c r="Q129" s="20">
        <f t="shared" si="0"/>
        <v>-6861</v>
      </c>
      <c r="R129" s="20">
        <v>1</v>
      </c>
      <c r="S129" s="20"/>
      <c r="T129" s="21" t="s">
        <v>239</v>
      </c>
      <c r="W129" s="23">
        <v>1.12</v>
      </c>
      <c r="X129" s="20"/>
      <c r="Y129" s="22"/>
      <c r="Z129" s="22"/>
      <c r="AA129" s="21" t="s">
        <v>308</v>
      </c>
    </row>
    <row r="130" spans="2:27" ht="14.25">
      <c r="B130" s="14" t="s">
        <v>383</v>
      </c>
      <c r="C130" s="3" t="s">
        <v>335</v>
      </c>
      <c r="D130" s="44">
        <v>4463882.464</v>
      </c>
      <c r="E130" s="44">
        <v>559639.0698</v>
      </c>
      <c r="F130" s="45" t="s">
        <v>238</v>
      </c>
      <c r="G130" s="46">
        <v>11</v>
      </c>
      <c r="H130" s="45" t="s">
        <v>165</v>
      </c>
      <c r="I130" s="45" t="s">
        <v>159</v>
      </c>
      <c r="J130" s="21" t="s">
        <v>157</v>
      </c>
      <c r="K130" s="21" t="s">
        <v>152</v>
      </c>
      <c r="L130" s="45" t="s">
        <v>236</v>
      </c>
      <c r="M130" s="47">
        <v>40.32524</v>
      </c>
      <c r="N130" s="47">
        <v>-110.298</v>
      </c>
      <c r="O130" s="20">
        <v>6179</v>
      </c>
      <c r="P130" s="14">
        <v>13180</v>
      </c>
      <c r="Q130" s="20">
        <f t="shared" si="0"/>
        <v>-7001</v>
      </c>
      <c r="R130" s="20">
        <v>1</v>
      </c>
      <c r="S130" s="20" t="s">
        <v>237</v>
      </c>
      <c r="T130" s="21" t="s">
        <v>239</v>
      </c>
      <c r="U130" s="21" t="s">
        <v>54</v>
      </c>
      <c r="W130" s="23">
        <v>1.23</v>
      </c>
      <c r="X130" s="20"/>
      <c r="Y130" s="22"/>
      <c r="Z130" s="22"/>
      <c r="AA130" s="21" t="s">
        <v>24</v>
      </c>
    </row>
    <row r="131" spans="2:27" ht="14.25">
      <c r="B131" s="14" t="s">
        <v>383</v>
      </c>
      <c r="C131" s="3" t="s">
        <v>335</v>
      </c>
      <c r="D131" s="44">
        <v>4463882.464</v>
      </c>
      <c r="E131" s="44">
        <v>559639.0698</v>
      </c>
      <c r="F131" s="45" t="s">
        <v>238</v>
      </c>
      <c r="G131" s="46">
        <v>11</v>
      </c>
      <c r="H131" s="45" t="s">
        <v>165</v>
      </c>
      <c r="I131" s="45" t="s">
        <v>159</v>
      </c>
      <c r="J131" s="21" t="s">
        <v>157</v>
      </c>
      <c r="K131" s="21" t="s">
        <v>152</v>
      </c>
      <c r="L131" s="45" t="s">
        <v>236</v>
      </c>
      <c r="M131" s="47">
        <v>40.32524</v>
      </c>
      <c r="N131" s="47">
        <v>-110.298</v>
      </c>
      <c r="O131" s="20">
        <v>6179</v>
      </c>
      <c r="P131" s="14">
        <v>14065</v>
      </c>
      <c r="Q131" s="20">
        <f t="shared" si="0"/>
        <v>-7886</v>
      </c>
      <c r="R131" s="20">
        <v>1</v>
      </c>
      <c r="S131" s="20"/>
      <c r="T131" s="21" t="s">
        <v>239</v>
      </c>
      <c r="W131" s="23">
        <v>1.28</v>
      </c>
      <c r="X131" s="20"/>
      <c r="Y131" s="22"/>
      <c r="Z131" s="22"/>
      <c r="AA131" s="21" t="s">
        <v>308</v>
      </c>
    </row>
    <row r="132" spans="2:27" ht="14.25">
      <c r="B132" s="14" t="s">
        <v>383</v>
      </c>
      <c r="C132" s="3" t="s">
        <v>335</v>
      </c>
      <c r="D132" s="44">
        <v>4463882.464</v>
      </c>
      <c r="E132" s="44">
        <v>559639.0698</v>
      </c>
      <c r="F132" s="45" t="s">
        <v>238</v>
      </c>
      <c r="G132" s="46">
        <v>11</v>
      </c>
      <c r="H132" s="45" t="s">
        <v>165</v>
      </c>
      <c r="I132" s="45" t="s">
        <v>159</v>
      </c>
      <c r="J132" s="21" t="s">
        <v>157</v>
      </c>
      <c r="K132" s="21" t="s">
        <v>152</v>
      </c>
      <c r="L132" s="45" t="s">
        <v>236</v>
      </c>
      <c r="M132" s="47">
        <v>40.32524</v>
      </c>
      <c r="N132" s="47">
        <v>-110.298</v>
      </c>
      <c r="O132" s="20">
        <v>6179</v>
      </c>
      <c r="P132" s="14">
        <v>15115</v>
      </c>
      <c r="Q132" s="20">
        <f t="shared" si="0"/>
        <v>-8936</v>
      </c>
      <c r="R132" s="20">
        <v>1</v>
      </c>
      <c r="S132" s="20"/>
      <c r="T132" s="21" t="s">
        <v>239</v>
      </c>
      <c r="W132" s="23">
        <v>1.18</v>
      </c>
      <c r="X132" s="20"/>
      <c r="Y132" s="22"/>
      <c r="Z132" s="22"/>
      <c r="AA132" s="21" t="s">
        <v>308</v>
      </c>
    </row>
    <row r="133" spans="2:27" ht="14.25">
      <c r="B133" s="14" t="s">
        <v>383</v>
      </c>
      <c r="C133" s="3" t="s">
        <v>335</v>
      </c>
      <c r="D133" s="44">
        <v>4463882.464</v>
      </c>
      <c r="E133" s="44">
        <v>559639.0698</v>
      </c>
      <c r="F133" s="45" t="s">
        <v>238</v>
      </c>
      <c r="G133" s="46">
        <v>11</v>
      </c>
      <c r="H133" s="45" t="s">
        <v>165</v>
      </c>
      <c r="I133" s="45" t="s">
        <v>159</v>
      </c>
      <c r="J133" s="21" t="s">
        <v>157</v>
      </c>
      <c r="K133" s="21" t="s">
        <v>152</v>
      </c>
      <c r="L133" s="45" t="s">
        <v>236</v>
      </c>
      <c r="M133" s="47">
        <v>40.32524</v>
      </c>
      <c r="N133" s="47">
        <v>-110.298</v>
      </c>
      <c r="O133" s="20">
        <v>6179</v>
      </c>
      <c r="P133" s="14">
        <v>16250</v>
      </c>
      <c r="Q133" s="20">
        <f t="shared" si="0"/>
        <v>-10071</v>
      </c>
      <c r="R133" s="20">
        <v>1</v>
      </c>
      <c r="S133" s="20"/>
      <c r="T133" s="21" t="s">
        <v>239</v>
      </c>
      <c r="W133" s="23">
        <v>1.48</v>
      </c>
      <c r="X133" s="20"/>
      <c r="Y133" s="22"/>
      <c r="Z133" s="22"/>
      <c r="AA133" s="21" t="s">
        <v>308</v>
      </c>
    </row>
    <row r="134" spans="2:27" ht="14.25">
      <c r="B134" s="14" t="s">
        <v>383</v>
      </c>
      <c r="C134" s="3" t="s">
        <v>335</v>
      </c>
      <c r="D134" s="44">
        <v>4463882.464</v>
      </c>
      <c r="E134" s="44">
        <v>559639.0698</v>
      </c>
      <c r="F134" s="45" t="s">
        <v>238</v>
      </c>
      <c r="G134" s="46">
        <v>11</v>
      </c>
      <c r="H134" s="45" t="s">
        <v>165</v>
      </c>
      <c r="I134" s="45" t="s">
        <v>159</v>
      </c>
      <c r="J134" s="21" t="s">
        <v>157</v>
      </c>
      <c r="K134" s="21" t="s">
        <v>152</v>
      </c>
      <c r="L134" s="45" t="s">
        <v>236</v>
      </c>
      <c r="M134" s="47">
        <v>40.32524</v>
      </c>
      <c r="N134" s="47">
        <v>-110.298</v>
      </c>
      <c r="O134" s="20">
        <v>6179</v>
      </c>
      <c r="P134" s="14">
        <v>16300</v>
      </c>
      <c r="Q134" s="20">
        <f t="shared" si="0"/>
        <v>-10121</v>
      </c>
      <c r="R134" s="20">
        <v>1</v>
      </c>
      <c r="S134" s="20" t="s">
        <v>20</v>
      </c>
      <c r="T134" s="21" t="s">
        <v>183</v>
      </c>
      <c r="U134" s="21" t="s">
        <v>54</v>
      </c>
      <c r="W134" s="23">
        <v>1.6</v>
      </c>
      <c r="X134" s="20"/>
      <c r="Y134" s="22"/>
      <c r="Z134" s="22"/>
      <c r="AA134" s="21" t="s">
        <v>24</v>
      </c>
    </row>
    <row r="135" spans="2:27" ht="14.25">
      <c r="B135" s="14" t="s">
        <v>383</v>
      </c>
      <c r="C135" s="3" t="s">
        <v>335</v>
      </c>
      <c r="D135" s="44">
        <v>4463882.464</v>
      </c>
      <c r="E135" s="44">
        <v>559639.0698</v>
      </c>
      <c r="F135" s="45" t="s">
        <v>238</v>
      </c>
      <c r="G135" s="46">
        <v>11</v>
      </c>
      <c r="H135" s="45" t="s">
        <v>165</v>
      </c>
      <c r="I135" s="45" t="s">
        <v>159</v>
      </c>
      <c r="J135" s="21" t="s">
        <v>157</v>
      </c>
      <c r="K135" s="21" t="s">
        <v>152</v>
      </c>
      <c r="L135" s="45" t="s">
        <v>236</v>
      </c>
      <c r="M135" s="47">
        <v>40.32524</v>
      </c>
      <c r="N135" s="47">
        <v>-110.298</v>
      </c>
      <c r="O135" s="20">
        <v>6179</v>
      </c>
      <c r="P135" s="14">
        <v>17595</v>
      </c>
      <c r="Q135" s="20">
        <f t="shared" si="0"/>
        <v>-11416</v>
      </c>
      <c r="R135" s="20">
        <v>1</v>
      </c>
      <c r="S135" s="20"/>
      <c r="T135" s="21" t="s">
        <v>307</v>
      </c>
      <c r="W135" s="23">
        <v>2.22</v>
      </c>
      <c r="X135" s="20"/>
      <c r="Y135" s="22"/>
      <c r="Z135" s="22"/>
      <c r="AA135" s="21" t="s">
        <v>308</v>
      </c>
    </row>
    <row r="136" spans="2:27" ht="14.25">
      <c r="B136" s="14" t="s">
        <v>383</v>
      </c>
      <c r="C136" s="3" t="s">
        <v>335</v>
      </c>
      <c r="D136" s="44">
        <v>4463882.464</v>
      </c>
      <c r="E136" s="44">
        <v>559639.0698</v>
      </c>
      <c r="F136" s="45" t="s">
        <v>238</v>
      </c>
      <c r="G136" s="46">
        <v>11</v>
      </c>
      <c r="H136" s="45" t="s">
        <v>165</v>
      </c>
      <c r="I136" s="45" t="s">
        <v>159</v>
      </c>
      <c r="J136" s="21" t="s">
        <v>157</v>
      </c>
      <c r="K136" s="21" t="s">
        <v>152</v>
      </c>
      <c r="L136" s="45" t="s">
        <v>236</v>
      </c>
      <c r="M136" s="47">
        <v>40.32524</v>
      </c>
      <c r="N136" s="47">
        <v>-110.298</v>
      </c>
      <c r="O136" s="20">
        <v>6179</v>
      </c>
      <c r="P136" s="14">
        <v>17645</v>
      </c>
      <c r="Q136" s="20">
        <f t="shared" si="0"/>
        <v>-11466</v>
      </c>
      <c r="R136" s="20">
        <v>1</v>
      </c>
      <c r="S136" s="20"/>
      <c r="T136" s="21" t="s">
        <v>307</v>
      </c>
      <c r="W136" s="23">
        <v>2.09</v>
      </c>
      <c r="X136" s="20"/>
      <c r="Y136" s="22"/>
      <c r="Z136" s="22"/>
      <c r="AA136" s="21" t="s">
        <v>308</v>
      </c>
    </row>
    <row r="137" spans="2:27" ht="14.25">
      <c r="B137" s="14" t="s">
        <v>383</v>
      </c>
      <c r="C137" s="3" t="s">
        <v>335</v>
      </c>
      <c r="D137" s="44">
        <v>4463882.464</v>
      </c>
      <c r="E137" s="44">
        <v>559639.0698</v>
      </c>
      <c r="F137" s="45" t="s">
        <v>238</v>
      </c>
      <c r="G137" s="46">
        <v>11</v>
      </c>
      <c r="H137" s="45" t="s">
        <v>165</v>
      </c>
      <c r="I137" s="45" t="s">
        <v>159</v>
      </c>
      <c r="J137" s="21" t="s">
        <v>157</v>
      </c>
      <c r="K137" s="21" t="s">
        <v>152</v>
      </c>
      <c r="L137" s="45" t="s">
        <v>236</v>
      </c>
      <c r="M137" s="47">
        <v>40.32524</v>
      </c>
      <c r="N137" s="47">
        <v>-110.298</v>
      </c>
      <c r="O137" s="20">
        <v>6179</v>
      </c>
      <c r="P137" s="14">
        <v>17685</v>
      </c>
      <c r="Q137" s="20">
        <f t="shared" si="0"/>
        <v>-11506</v>
      </c>
      <c r="R137" s="20">
        <v>1</v>
      </c>
      <c r="S137" s="20"/>
      <c r="T137" s="21" t="s">
        <v>307</v>
      </c>
      <c r="W137" s="23">
        <v>2.21</v>
      </c>
      <c r="X137" s="20"/>
      <c r="Y137" s="22"/>
      <c r="Z137" s="22"/>
      <c r="AA137" s="21" t="s">
        <v>308</v>
      </c>
    </row>
    <row r="138" spans="2:27" ht="14.25">
      <c r="B138" s="14" t="s">
        <v>383</v>
      </c>
      <c r="C138" s="3" t="s">
        <v>335</v>
      </c>
      <c r="D138" s="44">
        <v>4463882.464</v>
      </c>
      <c r="E138" s="44">
        <v>559639.0698</v>
      </c>
      <c r="F138" s="45" t="s">
        <v>238</v>
      </c>
      <c r="G138" s="46">
        <v>11</v>
      </c>
      <c r="H138" s="45" t="s">
        <v>165</v>
      </c>
      <c r="I138" s="45" t="s">
        <v>159</v>
      </c>
      <c r="J138" s="21" t="s">
        <v>157</v>
      </c>
      <c r="K138" s="21" t="s">
        <v>152</v>
      </c>
      <c r="L138" s="45" t="s">
        <v>236</v>
      </c>
      <c r="M138" s="47">
        <v>40.32524</v>
      </c>
      <c r="N138" s="47">
        <v>-110.298</v>
      </c>
      <c r="O138" s="20">
        <v>6179</v>
      </c>
      <c r="P138" s="14">
        <v>17761</v>
      </c>
      <c r="Q138" s="20">
        <f t="shared" si="0"/>
        <v>-11582</v>
      </c>
      <c r="R138" s="20">
        <v>1</v>
      </c>
      <c r="S138" s="20"/>
      <c r="T138" s="21" t="s">
        <v>307</v>
      </c>
      <c r="W138" s="23">
        <v>2.3</v>
      </c>
      <c r="X138" s="20"/>
      <c r="Y138" s="22"/>
      <c r="Z138" s="22"/>
      <c r="AA138" s="21" t="s">
        <v>308</v>
      </c>
    </row>
    <row r="139" spans="2:27" ht="14.25">
      <c r="B139" s="14" t="s">
        <v>383</v>
      </c>
      <c r="C139" s="3" t="s">
        <v>335</v>
      </c>
      <c r="D139" s="44">
        <v>4463882.464</v>
      </c>
      <c r="E139" s="44">
        <v>559639.0698</v>
      </c>
      <c r="F139" s="45" t="s">
        <v>238</v>
      </c>
      <c r="G139" s="46">
        <v>11</v>
      </c>
      <c r="H139" s="45" t="s">
        <v>165</v>
      </c>
      <c r="I139" s="45" t="s">
        <v>159</v>
      </c>
      <c r="J139" s="21" t="s">
        <v>157</v>
      </c>
      <c r="K139" s="21" t="s">
        <v>152</v>
      </c>
      <c r="L139" s="45" t="s">
        <v>236</v>
      </c>
      <c r="M139" s="47">
        <v>40.32524</v>
      </c>
      <c r="N139" s="47">
        <v>-110.298</v>
      </c>
      <c r="O139" s="20">
        <v>6179</v>
      </c>
      <c r="P139" s="14">
        <v>17763</v>
      </c>
      <c r="Q139" s="20">
        <f t="shared" si="0"/>
        <v>-11584</v>
      </c>
      <c r="R139" s="20">
        <v>1</v>
      </c>
      <c r="S139" s="20"/>
      <c r="T139" s="21" t="s">
        <v>307</v>
      </c>
      <c r="W139" s="23">
        <v>2.27</v>
      </c>
      <c r="X139" s="20"/>
      <c r="Y139" s="22"/>
      <c r="Z139" s="22"/>
      <c r="AA139" s="21" t="s">
        <v>308</v>
      </c>
    </row>
    <row r="140" spans="2:27" ht="14.25">
      <c r="B140" s="14" t="s">
        <v>383</v>
      </c>
      <c r="C140" s="3" t="s">
        <v>335</v>
      </c>
      <c r="D140" s="44">
        <v>4463882.464</v>
      </c>
      <c r="E140" s="44">
        <v>559639.0698</v>
      </c>
      <c r="F140" s="45" t="s">
        <v>238</v>
      </c>
      <c r="G140" s="46">
        <v>11</v>
      </c>
      <c r="H140" s="45" t="s">
        <v>165</v>
      </c>
      <c r="I140" s="45" t="s">
        <v>159</v>
      </c>
      <c r="J140" s="21" t="s">
        <v>157</v>
      </c>
      <c r="K140" s="21" t="s">
        <v>152</v>
      </c>
      <c r="L140" s="45" t="s">
        <v>236</v>
      </c>
      <c r="M140" s="47">
        <v>40.32524</v>
      </c>
      <c r="N140" s="47">
        <v>-110.298</v>
      </c>
      <c r="O140" s="20">
        <v>6179</v>
      </c>
      <c r="P140" s="14">
        <v>17765</v>
      </c>
      <c r="Q140" s="20">
        <f t="shared" si="0"/>
        <v>-11586</v>
      </c>
      <c r="R140" s="20">
        <v>1</v>
      </c>
      <c r="S140" s="20"/>
      <c r="T140" s="21" t="s">
        <v>307</v>
      </c>
      <c r="W140" s="23">
        <v>2.42</v>
      </c>
      <c r="X140" s="20"/>
      <c r="Y140" s="22"/>
      <c r="Z140" s="22"/>
      <c r="AA140" s="21" t="s">
        <v>308</v>
      </c>
    </row>
    <row r="141" spans="2:28" ht="14.25">
      <c r="B141" s="14" t="s">
        <v>388</v>
      </c>
      <c r="C141" s="3" t="s">
        <v>338</v>
      </c>
      <c r="D141" s="44">
        <v>4461903.3218</v>
      </c>
      <c r="E141" s="44">
        <v>558939.19262</v>
      </c>
      <c r="F141" s="45" t="s">
        <v>60</v>
      </c>
      <c r="G141" s="46">
        <v>4</v>
      </c>
      <c r="H141" s="45" t="s">
        <v>165</v>
      </c>
      <c r="I141" s="45" t="s">
        <v>159</v>
      </c>
      <c r="J141" s="21" t="s">
        <v>157</v>
      </c>
      <c r="K141" s="21" t="s">
        <v>152</v>
      </c>
      <c r="L141" s="45" t="s">
        <v>236</v>
      </c>
      <c r="M141" s="47">
        <v>40.30746</v>
      </c>
      <c r="N141" s="47">
        <v>-110.30642</v>
      </c>
      <c r="O141" s="20">
        <v>6171</v>
      </c>
      <c r="P141" s="14">
        <v>19291.104</v>
      </c>
      <c r="Q141" s="20">
        <v>-13120.104</v>
      </c>
      <c r="R141" s="20">
        <v>1</v>
      </c>
      <c r="S141" s="20"/>
      <c r="W141" s="23">
        <v>2.4</v>
      </c>
      <c r="X141" s="20"/>
      <c r="Y141" s="22"/>
      <c r="Z141" s="22"/>
      <c r="AA141" s="21" t="s">
        <v>28</v>
      </c>
      <c r="AB141" s="21" t="s">
        <v>308</v>
      </c>
    </row>
    <row r="142" spans="2:27" ht="14.25">
      <c r="B142" s="14" t="s">
        <v>380</v>
      </c>
      <c r="C142" s="3" t="s">
        <v>242</v>
      </c>
      <c r="D142" s="44">
        <v>4474891.0381</v>
      </c>
      <c r="E142" s="44">
        <v>576971.12739</v>
      </c>
      <c r="F142" s="45" t="s">
        <v>31</v>
      </c>
      <c r="G142" s="46">
        <v>3</v>
      </c>
      <c r="H142" s="45" t="s">
        <v>170</v>
      </c>
      <c r="I142" s="45" t="s">
        <v>171</v>
      </c>
      <c r="J142" s="21" t="s">
        <v>157</v>
      </c>
      <c r="K142" s="21" t="s">
        <v>152</v>
      </c>
      <c r="L142" s="45" t="s">
        <v>243</v>
      </c>
      <c r="M142" s="47">
        <v>40.42299</v>
      </c>
      <c r="N142" s="47">
        <v>-110.09268</v>
      </c>
      <c r="O142" s="20">
        <v>5847</v>
      </c>
      <c r="P142" s="14">
        <v>10456</v>
      </c>
      <c r="Q142" s="20">
        <v>-4609</v>
      </c>
      <c r="R142" s="20">
        <v>1</v>
      </c>
      <c r="S142" s="20" t="s">
        <v>90</v>
      </c>
      <c r="T142" s="21" t="s">
        <v>191</v>
      </c>
      <c r="U142" s="21" t="s">
        <v>54</v>
      </c>
      <c r="W142" s="23">
        <v>0.85</v>
      </c>
      <c r="X142" s="20"/>
      <c r="Y142" s="22"/>
      <c r="Z142" s="22"/>
      <c r="AA142" s="21" t="s">
        <v>24</v>
      </c>
    </row>
    <row r="143" spans="2:27" ht="12.75">
      <c r="B143" s="14" t="s">
        <v>515</v>
      </c>
      <c r="C143" s="3" t="s">
        <v>511</v>
      </c>
      <c r="D143" s="9">
        <v>4467112</v>
      </c>
      <c r="E143" s="9">
        <v>575450</v>
      </c>
      <c r="F143" s="6" t="s">
        <v>512</v>
      </c>
      <c r="G143" s="9">
        <v>33</v>
      </c>
      <c r="H143" s="6" t="s">
        <v>170</v>
      </c>
      <c r="I143" s="6" t="s">
        <v>171</v>
      </c>
      <c r="K143" s="6" t="s">
        <v>513</v>
      </c>
      <c r="L143" s="45" t="s">
        <v>514</v>
      </c>
      <c r="M143" s="9">
        <v>40.35305</v>
      </c>
      <c r="N143" s="9">
        <v>-110.11153</v>
      </c>
      <c r="O143" s="9">
        <v>5729</v>
      </c>
      <c r="P143" s="14">
        <v>1501.975</v>
      </c>
      <c r="Q143" s="20">
        <f aca="true" t="shared" si="1" ref="Q143:Q155">O143-P143</f>
        <v>4227.025</v>
      </c>
      <c r="R143" s="20">
        <v>1</v>
      </c>
      <c r="W143" s="7">
        <v>0.41850832696129636</v>
      </c>
      <c r="AA143" s="21" t="s">
        <v>517</v>
      </c>
    </row>
    <row r="144" spans="2:27" ht="12.75">
      <c r="B144" s="14" t="s">
        <v>515</v>
      </c>
      <c r="C144" s="3" t="s">
        <v>511</v>
      </c>
      <c r="D144" s="9">
        <v>4467112</v>
      </c>
      <c r="E144" s="9">
        <v>575450</v>
      </c>
      <c r="F144" s="6" t="s">
        <v>512</v>
      </c>
      <c r="G144" s="9">
        <v>33</v>
      </c>
      <c r="H144" s="6" t="s">
        <v>170</v>
      </c>
      <c r="I144" s="6" t="s">
        <v>171</v>
      </c>
      <c r="K144" s="6" t="s">
        <v>513</v>
      </c>
      <c r="L144" s="45" t="s">
        <v>514</v>
      </c>
      <c r="M144" s="9">
        <v>40.35305</v>
      </c>
      <c r="N144" s="9">
        <v>-110.11153</v>
      </c>
      <c r="O144" s="9">
        <v>5729</v>
      </c>
      <c r="P144" s="14">
        <v>3934.08</v>
      </c>
      <c r="Q144" s="20">
        <f t="shared" si="1"/>
        <v>1794.92</v>
      </c>
      <c r="R144" s="20">
        <v>1</v>
      </c>
      <c r="W144" s="7">
        <v>0.4793736552744964</v>
      </c>
      <c r="AA144" s="21" t="s">
        <v>517</v>
      </c>
    </row>
    <row r="145" spans="2:27" ht="12.75">
      <c r="B145" s="14" t="s">
        <v>515</v>
      </c>
      <c r="C145" s="3" t="s">
        <v>511</v>
      </c>
      <c r="D145" s="9">
        <v>4467112</v>
      </c>
      <c r="E145" s="9">
        <v>575450</v>
      </c>
      <c r="F145" s="6" t="s">
        <v>512</v>
      </c>
      <c r="G145" s="9">
        <v>33</v>
      </c>
      <c r="H145" s="6" t="s">
        <v>170</v>
      </c>
      <c r="I145" s="6" t="s">
        <v>171</v>
      </c>
      <c r="K145" s="6" t="s">
        <v>513</v>
      </c>
      <c r="L145" s="45" t="s">
        <v>514</v>
      </c>
      <c r="M145" s="9">
        <v>40.35305</v>
      </c>
      <c r="N145" s="9">
        <v>-110.11153</v>
      </c>
      <c r="O145" s="9">
        <v>5729</v>
      </c>
      <c r="P145" s="14">
        <v>6421.21</v>
      </c>
      <c r="Q145" s="20">
        <f t="shared" si="1"/>
        <v>-692.21</v>
      </c>
      <c r="R145" s="20">
        <v>1</v>
      </c>
      <c r="W145" s="7">
        <v>0.49917205424572453</v>
      </c>
      <c r="AA145" s="21" t="s">
        <v>517</v>
      </c>
    </row>
    <row r="146" spans="2:27" ht="12.75">
      <c r="B146" s="14" t="s">
        <v>515</v>
      </c>
      <c r="C146" s="3" t="s">
        <v>511</v>
      </c>
      <c r="D146" s="9">
        <v>4467112</v>
      </c>
      <c r="E146" s="9">
        <v>575450</v>
      </c>
      <c r="F146" s="6" t="s">
        <v>512</v>
      </c>
      <c r="G146" s="9">
        <v>33</v>
      </c>
      <c r="H146" s="6" t="s">
        <v>170</v>
      </c>
      <c r="I146" s="6" t="s">
        <v>171</v>
      </c>
      <c r="K146" s="6" t="s">
        <v>513</v>
      </c>
      <c r="L146" s="45" t="s">
        <v>514</v>
      </c>
      <c r="M146" s="9">
        <v>40.35305</v>
      </c>
      <c r="N146" s="9">
        <v>-110.11153</v>
      </c>
      <c r="O146" s="9">
        <v>5729</v>
      </c>
      <c r="P146" s="14">
        <v>8049.95</v>
      </c>
      <c r="Q146" s="20">
        <f t="shared" si="1"/>
        <v>-2320.95</v>
      </c>
      <c r="R146" s="20">
        <v>1</v>
      </c>
      <c r="W146" s="7">
        <v>0.6863033268422744</v>
      </c>
      <c r="AA146" s="21" t="s">
        <v>517</v>
      </c>
    </row>
    <row r="147" spans="2:27" ht="12.75">
      <c r="B147" s="14" t="s">
        <v>515</v>
      </c>
      <c r="C147" s="3" t="s">
        <v>511</v>
      </c>
      <c r="D147" s="9">
        <v>4467112</v>
      </c>
      <c r="E147" s="9">
        <v>575450</v>
      </c>
      <c r="F147" s="6" t="s">
        <v>512</v>
      </c>
      <c r="G147" s="9">
        <v>33</v>
      </c>
      <c r="H147" s="6" t="s">
        <v>170</v>
      </c>
      <c r="I147" s="6" t="s">
        <v>171</v>
      </c>
      <c r="K147" s="6" t="s">
        <v>513</v>
      </c>
      <c r="L147" s="45" t="s">
        <v>514</v>
      </c>
      <c r="M147" s="9">
        <v>40.35305</v>
      </c>
      <c r="N147" s="9">
        <v>-110.11153</v>
      </c>
      <c r="O147" s="9">
        <v>5729</v>
      </c>
      <c r="P147" s="14">
        <v>8545.175</v>
      </c>
      <c r="Q147" s="20">
        <f t="shared" si="1"/>
        <v>-2816.1749999999993</v>
      </c>
      <c r="R147" s="20">
        <v>1</v>
      </c>
      <c r="W147" s="7">
        <v>0.5495717916502065</v>
      </c>
      <c r="AA147" s="21" t="s">
        <v>517</v>
      </c>
    </row>
    <row r="148" spans="2:27" ht="12.75">
      <c r="B148" s="14" t="s">
        <v>515</v>
      </c>
      <c r="C148" s="3" t="s">
        <v>511</v>
      </c>
      <c r="D148" s="9">
        <v>4467112</v>
      </c>
      <c r="E148" s="9">
        <v>575450</v>
      </c>
      <c r="F148" s="6" t="s">
        <v>512</v>
      </c>
      <c r="G148" s="9">
        <v>33</v>
      </c>
      <c r="H148" s="6" t="s">
        <v>170</v>
      </c>
      <c r="I148" s="6" t="s">
        <v>171</v>
      </c>
      <c r="K148" s="6" t="s">
        <v>513</v>
      </c>
      <c r="L148" s="45" t="s">
        <v>514</v>
      </c>
      <c r="M148" s="9">
        <v>40.35305</v>
      </c>
      <c r="N148" s="9">
        <v>-110.11153</v>
      </c>
      <c r="O148" s="9">
        <v>5729</v>
      </c>
      <c r="P148" s="14">
        <v>11186.374999999998</v>
      </c>
      <c r="Q148" s="20">
        <f t="shared" si="1"/>
        <v>-5457.374999999998</v>
      </c>
      <c r="R148" s="20">
        <v>1</v>
      </c>
      <c r="W148" s="7">
        <v>0.8472425165147404</v>
      </c>
      <c r="AA148" s="21" t="s">
        <v>517</v>
      </c>
    </row>
    <row r="149" spans="2:27" ht="12.75">
      <c r="B149" s="14" t="s">
        <v>515</v>
      </c>
      <c r="C149" s="3" t="s">
        <v>511</v>
      </c>
      <c r="D149" s="9">
        <v>4467112</v>
      </c>
      <c r="E149" s="9">
        <v>575450</v>
      </c>
      <c r="F149" s="6" t="s">
        <v>512</v>
      </c>
      <c r="G149" s="9">
        <v>33</v>
      </c>
      <c r="H149" s="6" t="s">
        <v>170</v>
      </c>
      <c r="I149" s="6" t="s">
        <v>171</v>
      </c>
      <c r="K149" s="6" t="s">
        <v>513</v>
      </c>
      <c r="L149" s="45" t="s">
        <v>514</v>
      </c>
      <c r="M149" s="9">
        <v>40.35305</v>
      </c>
      <c r="N149" s="9">
        <v>-110.11153</v>
      </c>
      <c r="O149" s="9">
        <v>5729</v>
      </c>
      <c r="P149" s="14">
        <v>11516.525</v>
      </c>
      <c r="Q149" s="20">
        <f t="shared" si="1"/>
        <v>-5787.525</v>
      </c>
      <c r="R149" s="20">
        <v>1</v>
      </c>
      <c r="W149" s="7">
        <v>0.9713667365584193</v>
      </c>
      <c r="AA149" s="21" t="s">
        <v>517</v>
      </c>
    </row>
    <row r="150" spans="2:27" ht="12.75">
      <c r="B150" s="14" t="s">
        <v>515</v>
      </c>
      <c r="C150" s="3" t="s">
        <v>511</v>
      </c>
      <c r="D150" s="9">
        <v>4467112</v>
      </c>
      <c r="E150" s="9">
        <v>575450</v>
      </c>
      <c r="F150" s="6" t="s">
        <v>512</v>
      </c>
      <c r="G150" s="9">
        <v>33</v>
      </c>
      <c r="H150" s="6" t="s">
        <v>170</v>
      </c>
      <c r="I150" s="6" t="s">
        <v>171</v>
      </c>
      <c r="K150" s="6" t="s">
        <v>513</v>
      </c>
      <c r="L150" s="45" t="s">
        <v>514</v>
      </c>
      <c r="M150" s="9">
        <v>40.35305</v>
      </c>
      <c r="N150" s="9">
        <v>-110.11153</v>
      </c>
      <c r="O150" s="9">
        <v>5729</v>
      </c>
      <c r="P150" s="14">
        <v>12506.974999999999</v>
      </c>
      <c r="Q150" s="20">
        <f t="shared" si="1"/>
        <v>-6777.9749999999985</v>
      </c>
      <c r="R150" s="20">
        <v>1</v>
      </c>
      <c r="W150" s="7">
        <v>1.1137848560881758</v>
      </c>
      <c r="AA150" s="21" t="s">
        <v>517</v>
      </c>
    </row>
    <row r="151" spans="2:27" ht="12.75">
      <c r="B151" s="14" t="s">
        <v>515</v>
      </c>
      <c r="C151" s="3" t="s">
        <v>511</v>
      </c>
      <c r="D151" s="9">
        <v>4467112</v>
      </c>
      <c r="E151" s="9">
        <v>575450</v>
      </c>
      <c r="F151" s="6" t="s">
        <v>512</v>
      </c>
      <c r="G151" s="9">
        <v>33</v>
      </c>
      <c r="H151" s="6" t="s">
        <v>170</v>
      </c>
      <c r="I151" s="6" t="s">
        <v>171</v>
      </c>
      <c r="K151" s="6" t="s">
        <v>513</v>
      </c>
      <c r="L151" s="45" t="s">
        <v>514</v>
      </c>
      <c r="M151" s="9">
        <v>40.35305</v>
      </c>
      <c r="N151" s="9">
        <v>-110.11153</v>
      </c>
      <c r="O151" s="9">
        <v>5729</v>
      </c>
      <c r="P151" s="14">
        <v>13497.425</v>
      </c>
      <c r="Q151" s="20">
        <f t="shared" si="1"/>
        <v>-7768.424999999999</v>
      </c>
      <c r="R151" s="20">
        <v>1</v>
      </c>
      <c r="W151" s="7">
        <v>1.2373659087385787</v>
      </c>
      <c r="AA151" s="21" t="s">
        <v>517</v>
      </c>
    </row>
    <row r="152" spans="2:27" ht="12.75">
      <c r="B152" s="14" t="s">
        <v>515</v>
      </c>
      <c r="C152" s="3" t="s">
        <v>511</v>
      </c>
      <c r="D152" s="9">
        <v>4467112</v>
      </c>
      <c r="E152" s="9">
        <v>575450</v>
      </c>
      <c r="F152" s="6" t="s">
        <v>512</v>
      </c>
      <c r="G152" s="9">
        <v>33</v>
      </c>
      <c r="H152" s="6" t="s">
        <v>170</v>
      </c>
      <c r="I152" s="6" t="s">
        <v>171</v>
      </c>
      <c r="K152" s="6" t="s">
        <v>513</v>
      </c>
      <c r="L152" s="45" t="s">
        <v>514</v>
      </c>
      <c r="M152" s="9">
        <v>40.35305</v>
      </c>
      <c r="N152" s="9">
        <v>-110.11153</v>
      </c>
      <c r="O152" s="9">
        <v>5729</v>
      </c>
      <c r="P152" s="14">
        <v>14542.9</v>
      </c>
      <c r="Q152" s="20">
        <f t="shared" si="1"/>
        <v>-8813.9</v>
      </c>
      <c r="R152" s="20">
        <v>1</v>
      </c>
      <c r="W152" s="7">
        <v>1.3357382356163492</v>
      </c>
      <c r="AA152" s="21" t="s">
        <v>517</v>
      </c>
    </row>
    <row r="153" spans="2:27" ht="12.75">
      <c r="B153" s="14" t="s">
        <v>515</v>
      </c>
      <c r="C153" s="3" t="s">
        <v>511</v>
      </c>
      <c r="D153" s="9">
        <v>4467112</v>
      </c>
      <c r="E153" s="9">
        <v>575450</v>
      </c>
      <c r="F153" s="6" t="s">
        <v>512</v>
      </c>
      <c r="G153" s="9">
        <v>33</v>
      </c>
      <c r="H153" s="6" t="s">
        <v>170</v>
      </c>
      <c r="I153" s="6" t="s">
        <v>171</v>
      </c>
      <c r="K153" s="6" t="s">
        <v>513</v>
      </c>
      <c r="L153" s="45" t="s">
        <v>514</v>
      </c>
      <c r="M153" s="9">
        <v>40.35305</v>
      </c>
      <c r="N153" s="9">
        <v>-110.11153</v>
      </c>
      <c r="O153" s="9">
        <v>5729</v>
      </c>
      <c r="P153" s="14">
        <v>15478.324999999997</v>
      </c>
      <c r="Q153" s="20">
        <f t="shared" si="1"/>
        <v>-9749.324999999997</v>
      </c>
      <c r="R153" s="20">
        <v>1</v>
      </c>
      <c r="W153" s="7">
        <v>1.4337595796165705</v>
      </c>
      <c r="AA153" s="21" t="s">
        <v>517</v>
      </c>
    </row>
    <row r="154" spans="2:27" ht="12.75">
      <c r="B154" s="14" t="s">
        <v>515</v>
      </c>
      <c r="C154" s="3" t="s">
        <v>511</v>
      </c>
      <c r="D154" s="9">
        <v>4467112</v>
      </c>
      <c r="E154" s="9">
        <v>575450</v>
      </c>
      <c r="F154" s="6" t="s">
        <v>512</v>
      </c>
      <c r="G154" s="9">
        <v>33</v>
      </c>
      <c r="H154" s="6" t="s">
        <v>170</v>
      </c>
      <c r="I154" s="6" t="s">
        <v>171</v>
      </c>
      <c r="K154" s="6" t="s">
        <v>513</v>
      </c>
      <c r="L154" s="45" t="s">
        <v>514</v>
      </c>
      <c r="M154" s="9">
        <v>40.35305</v>
      </c>
      <c r="N154" s="9">
        <v>-110.11153</v>
      </c>
      <c r="O154" s="9">
        <v>5729</v>
      </c>
      <c r="P154" s="14">
        <v>16523.8</v>
      </c>
      <c r="Q154" s="20">
        <f t="shared" si="1"/>
        <v>-10794.8</v>
      </c>
      <c r="R154" s="20">
        <v>1</v>
      </c>
      <c r="W154" s="7">
        <v>1.501847747346006</v>
      </c>
      <c r="AA154" s="21" t="s">
        <v>517</v>
      </c>
    </row>
    <row r="155" spans="2:27" ht="12.75">
      <c r="B155" s="14" t="s">
        <v>515</v>
      </c>
      <c r="C155" s="3" t="s">
        <v>511</v>
      </c>
      <c r="D155" s="9">
        <v>4467112</v>
      </c>
      <c r="E155" s="9">
        <v>575450</v>
      </c>
      <c r="F155" s="6" t="s">
        <v>512</v>
      </c>
      <c r="G155" s="9">
        <v>33</v>
      </c>
      <c r="H155" s="6" t="s">
        <v>170</v>
      </c>
      <c r="I155" s="6" t="s">
        <v>171</v>
      </c>
      <c r="K155" s="6" t="s">
        <v>513</v>
      </c>
      <c r="L155" s="45" t="s">
        <v>514</v>
      </c>
      <c r="M155" s="9">
        <v>40.35305</v>
      </c>
      <c r="N155" s="9">
        <v>-110.11153</v>
      </c>
      <c r="O155" s="9">
        <v>5729</v>
      </c>
      <c r="P155" s="14">
        <v>17877.415</v>
      </c>
      <c r="Q155" s="20">
        <f t="shared" si="1"/>
        <v>-12148.415</v>
      </c>
      <c r="R155" s="20">
        <v>1</v>
      </c>
      <c r="W155" s="7">
        <v>1.6512964953359859</v>
      </c>
      <c r="AA155" s="21" t="s">
        <v>517</v>
      </c>
    </row>
    <row r="156" spans="2:29" ht="14.25">
      <c r="B156" s="14" t="s">
        <v>428</v>
      </c>
      <c r="C156" s="3" t="s">
        <v>316</v>
      </c>
      <c r="D156" s="44">
        <v>4340541</v>
      </c>
      <c r="E156" s="44">
        <v>629372</v>
      </c>
      <c r="F156" s="45" t="s">
        <v>78</v>
      </c>
      <c r="G156" s="46">
        <v>29</v>
      </c>
      <c r="H156" s="45" t="s">
        <v>141</v>
      </c>
      <c r="I156" s="45" t="s">
        <v>85</v>
      </c>
      <c r="J156" s="21" t="s">
        <v>22</v>
      </c>
      <c r="K156" s="21" t="s">
        <v>152</v>
      </c>
      <c r="L156" s="45" t="s">
        <v>267</v>
      </c>
      <c r="M156" s="47">
        <v>0</v>
      </c>
      <c r="N156" s="47">
        <v>0</v>
      </c>
      <c r="O156" s="20">
        <v>5994</v>
      </c>
      <c r="P156" s="14">
        <v>1515</v>
      </c>
      <c r="Q156" s="20">
        <v>4479</v>
      </c>
      <c r="R156" s="20">
        <v>1</v>
      </c>
      <c r="S156" s="20" t="s">
        <v>20</v>
      </c>
      <c r="T156" s="21" t="s">
        <v>129</v>
      </c>
      <c r="U156" s="21" t="s">
        <v>234</v>
      </c>
      <c r="W156" s="23">
        <v>0.7</v>
      </c>
      <c r="X156" s="20"/>
      <c r="Y156" s="22"/>
      <c r="Z156" s="22"/>
      <c r="AA156" s="21" t="s">
        <v>24</v>
      </c>
      <c r="AB156" s="21" t="s">
        <v>315</v>
      </c>
      <c r="AC156" s="21" t="s">
        <v>341</v>
      </c>
    </row>
    <row r="157" spans="2:27" ht="14.25">
      <c r="B157" s="14" t="s">
        <v>382</v>
      </c>
      <c r="C157" s="3" t="s">
        <v>336</v>
      </c>
      <c r="D157" s="44">
        <v>4450601.0767</v>
      </c>
      <c r="E157" s="44">
        <v>533790.42966</v>
      </c>
      <c r="F157" s="45" t="s">
        <v>241</v>
      </c>
      <c r="G157" s="46">
        <v>19</v>
      </c>
      <c r="H157" s="45" t="s">
        <v>133</v>
      </c>
      <c r="I157" s="45" t="s">
        <v>163</v>
      </c>
      <c r="J157" s="21" t="s">
        <v>157</v>
      </c>
      <c r="K157" s="21" t="s">
        <v>152</v>
      </c>
      <c r="L157" s="45" t="s">
        <v>244</v>
      </c>
      <c r="M157" s="47">
        <v>40.20703</v>
      </c>
      <c r="N157" s="47">
        <v>-110.60295</v>
      </c>
      <c r="O157" s="20">
        <v>6286</v>
      </c>
      <c r="P157" s="14">
        <v>8202</v>
      </c>
      <c r="Q157" s="20">
        <v>-1916</v>
      </c>
      <c r="R157" s="20">
        <v>1</v>
      </c>
      <c r="S157" s="20"/>
      <c r="W157" s="23">
        <v>0.68</v>
      </c>
      <c r="X157" s="20"/>
      <c r="Y157" s="22"/>
      <c r="Z157" s="22"/>
      <c r="AA157" s="21" t="s">
        <v>28</v>
      </c>
    </row>
    <row r="158" spans="2:27" ht="14.25">
      <c r="B158" s="14" t="s">
        <v>384</v>
      </c>
      <c r="C158" s="3" t="s">
        <v>283</v>
      </c>
      <c r="D158" s="44">
        <v>4445939.6881</v>
      </c>
      <c r="E158" s="44">
        <v>581686.32326</v>
      </c>
      <c r="F158" s="45" t="s">
        <v>60</v>
      </c>
      <c r="G158" s="46">
        <v>6</v>
      </c>
      <c r="H158" s="45" t="s">
        <v>132</v>
      </c>
      <c r="I158" s="45" t="s">
        <v>156</v>
      </c>
      <c r="J158" s="21" t="s">
        <v>157</v>
      </c>
      <c r="K158" s="21" t="s">
        <v>152</v>
      </c>
      <c r="L158" s="45" t="s">
        <v>27</v>
      </c>
      <c r="M158" s="47">
        <v>40.16174</v>
      </c>
      <c r="N158" s="47">
        <v>-110.0408</v>
      </c>
      <c r="O158" s="20">
        <v>5246</v>
      </c>
      <c r="P158" s="14">
        <v>5035</v>
      </c>
      <c r="Q158" s="20">
        <v>211</v>
      </c>
      <c r="R158" s="20">
        <v>1</v>
      </c>
      <c r="S158" s="20" t="s">
        <v>90</v>
      </c>
      <c r="T158" s="21" t="s">
        <v>191</v>
      </c>
      <c r="U158" s="21" t="s">
        <v>54</v>
      </c>
      <c r="W158" s="23">
        <v>0.54</v>
      </c>
      <c r="X158" s="20"/>
      <c r="Y158" s="22"/>
      <c r="Z158" s="22"/>
      <c r="AA158" s="21" t="s">
        <v>24</v>
      </c>
    </row>
    <row r="159" spans="2:27" ht="14.25">
      <c r="B159" s="14" t="s">
        <v>384</v>
      </c>
      <c r="C159" s="3" t="s">
        <v>283</v>
      </c>
      <c r="D159" s="44">
        <v>4445939.6881</v>
      </c>
      <c r="E159" s="44">
        <v>581686.32326</v>
      </c>
      <c r="F159" s="45" t="s">
        <v>60</v>
      </c>
      <c r="G159" s="46">
        <v>6</v>
      </c>
      <c r="H159" s="45" t="s">
        <v>132</v>
      </c>
      <c r="I159" s="45" t="s">
        <v>156</v>
      </c>
      <c r="J159" s="21" t="s">
        <v>157</v>
      </c>
      <c r="K159" s="21" t="s">
        <v>152</v>
      </c>
      <c r="L159" s="45" t="s">
        <v>27</v>
      </c>
      <c r="M159" s="47">
        <v>40.16174</v>
      </c>
      <c r="N159" s="47">
        <v>-110.0408</v>
      </c>
      <c r="O159" s="20">
        <v>5246</v>
      </c>
      <c r="P159" s="14">
        <v>6095</v>
      </c>
      <c r="Q159" s="20">
        <v>-849</v>
      </c>
      <c r="R159" s="20">
        <v>1</v>
      </c>
      <c r="S159" s="20" t="s">
        <v>90</v>
      </c>
      <c r="T159" s="21" t="s">
        <v>191</v>
      </c>
      <c r="U159" s="21" t="s">
        <v>54</v>
      </c>
      <c r="W159" s="23">
        <v>0.5</v>
      </c>
      <c r="X159" s="20"/>
      <c r="Y159" s="22"/>
      <c r="Z159" s="22"/>
      <c r="AA159" s="21" t="s">
        <v>24</v>
      </c>
    </row>
    <row r="160" spans="2:27" ht="14.25">
      <c r="B160" s="14" t="s">
        <v>384</v>
      </c>
      <c r="C160" s="3" t="s">
        <v>283</v>
      </c>
      <c r="D160" s="44">
        <v>4445939.6881</v>
      </c>
      <c r="E160" s="44">
        <v>581686.32326</v>
      </c>
      <c r="F160" s="45" t="s">
        <v>60</v>
      </c>
      <c r="G160" s="46">
        <v>6</v>
      </c>
      <c r="H160" s="45" t="s">
        <v>132</v>
      </c>
      <c r="I160" s="45" t="s">
        <v>156</v>
      </c>
      <c r="J160" s="21" t="s">
        <v>157</v>
      </c>
      <c r="K160" s="21" t="s">
        <v>152</v>
      </c>
      <c r="L160" s="45" t="s">
        <v>27</v>
      </c>
      <c r="M160" s="47">
        <v>40.16174</v>
      </c>
      <c r="N160" s="47">
        <v>-110.0408</v>
      </c>
      <c r="O160" s="20">
        <v>5246</v>
      </c>
      <c r="P160" s="14">
        <v>7805</v>
      </c>
      <c r="Q160" s="20">
        <v>-2559</v>
      </c>
      <c r="R160" s="20">
        <v>1</v>
      </c>
      <c r="S160" s="20" t="s">
        <v>90</v>
      </c>
      <c r="T160" s="21" t="s">
        <v>191</v>
      </c>
      <c r="U160" s="21" t="s">
        <v>54</v>
      </c>
      <c r="W160" s="23">
        <v>0.67</v>
      </c>
      <c r="X160" s="20"/>
      <c r="Y160" s="22"/>
      <c r="Z160" s="22"/>
      <c r="AA160" s="21" t="s">
        <v>24</v>
      </c>
    </row>
    <row r="161" spans="2:27" ht="14.25">
      <c r="B161" s="14" t="s">
        <v>384</v>
      </c>
      <c r="C161" s="3" t="s">
        <v>283</v>
      </c>
      <c r="D161" s="44">
        <v>4445939.6881</v>
      </c>
      <c r="E161" s="44">
        <v>581686.32326</v>
      </c>
      <c r="F161" s="45" t="s">
        <v>60</v>
      </c>
      <c r="G161" s="46">
        <v>6</v>
      </c>
      <c r="H161" s="45" t="s">
        <v>132</v>
      </c>
      <c r="I161" s="45" t="s">
        <v>156</v>
      </c>
      <c r="J161" s="21" t="s">
        <v>157</v>
      </c>
      <c r="K161" s="21" t="s">
        <v>152</v>
      </c>
      <c r="L161" s="45" t="s">
        <v>27</v>
      </c>
      <c r="M161" s="47">
        <v>40.16174</v>
      </c>
      <c r="N161" s="47">
        <v>-110.0408</v>
      </c>
      <c r="O161" s="20">
        <v>5246</v>
      </c>
      <c r="P161" s="14">
        <v>8285</v>
      </c>
      <c r="Q161" s="20">
        <v>-3039</v>
      </c>
      <c r="R161" s="20">
        <v>1</v>
      </c>
      <c r="S161" s="20" t="s">
        <v>90</v>
      </c>
      <c r="T161" s="21" t="s">
        <v>191</v>
      </c>
      <c r="U161" s="21" t="s">
        <v>54</v>
      </c>
      <c r="W161" s="23">
        <v>0.71</v>
      </c>
      <c r="X161" s="20"/>
      <c r="Y161" s="22"/>
      <c r="Z161" s="22"/>
      <c r="AA161" s="21" t="s">
        <v>24</v>
      </c>
    </row>
    <row r="162" spans="2:27" ht="14.25">
      <c r="B162" s="14" t="s">
        <v>384</v>
      </c>
      <c r="C162" s="3" t="s">
        <v>283</v>
      </c>
      <c r="D162" s="44">
        <v>4445939.6881</v>
      </c>
      <c r="E162" s="44">
        <v>581686.32326</v>
      </c>
      <c r="F162" s="45" t="s">
        <v>60</v>
      </c>
      <c r="G162" s="46">
        <v>6</v>
      </c>
      <c r="H162" s="45" t="s">
        <v>132</v>
      </c>
      <c r="I162" s="45" t="s">
        <v>156</v>
      </c>
      <c r="J162" s="21" t="s">
        <v>157</v>
      </c>
      <c r="K162" s="21" t="s">
        <v>152</v>
      </c>
      <c r="L162" s="45" t="s">
        <v>27</v>
      </c>
      <c r="M162" s="47">
        <v>40.16174</v>
      </c>
      <c r="N162" s="47">
        <v>-110.0408</v>
      </c>
      <c r="O162" s="20">
        <v>5246</v>
      </c>
      <c r="P162" s="14">
        <v>10325</v>
      </c>
      <c r="Q162" s="20">
        <v>-5079</v>
      </c>
      <c r="R162" s="20">
        <v>1</v>
      </c>
      <c r="S162" s="20" t="s">
        <v>90</v>
      </c>
      <c r="T162" s="21" t="s">
        <v>191</v>
      </c>
      <c r="U162" s="21" t="s">
        <v>54</v>
      </c>
      <c r="W162" s="23">
        <v>0.75</v>
      </c>
      <c r="X162" s="20"/>
      <c r="Y162" s="22"/>
      <c r="Z162" s="22"/>
      <c r="AA162" s="21" t="s">
        <v>24</v>
      </c>
    </row>
    <row r="163" spans="2:27" ht="14.25">
      <c r="B163" s="14" t="s">
        <v>384</v>
      </c>
      <c r="C163" s="3" t="s">
        <v>283</v>
      </c>
      <c r="D163" s="44">
        <v>4445939.6881</v>
      </c>
      <c r="E163" s="44">
        <v>581686.32326</v>
      </c>
      <c r="F163" s="45" t="s">
        <v>60</v>
      </c>
      <c r="G163" s="46">
        <v>6</v>
      </c>
      <c r="H163" s="45" t="s">
        <v>132</v>
      </c>
      <c r="I163" s="45" t="s">
        <v>156</v>
      </c>
      <c r="J163" s="21" t="s">
        <v>157</v>
      </c>
      <c r="K163" s="21" t="s">
        <v>152</v>
      </c>
      <c r="L163" s="45" t="s">
        <v>27</v>
      </c>
      <c r="M163" s="47">
        <v>40.16174</v>
      </c>
      <c r="N163" s="47">
        <v>-110.0408</v>
      </c>
      <c r="O163" s="20">
        <v>5246</v>
      </c>
      <c r="P163" s="14">
        <v>11075</v>
      </c>
      <c r="Q163" s="20">
        <v>-5829</v>
      </c>
      <c r="R163" s="20">
        <v>1</v>
      </c>
      <c r="S163" s="20" t="s">
        <v>90</v>
      </c>
      <c r="T163" s="21" t="s">
        <v>191</v>
      </c>
      <c r="U163" s="21" t="s">
        <v>54</v>
      </c>
      <c r="W163" s="23">
        <v>0.94</v>
      </c>
      <c r="X163" s="20"/>
      <c r="Y163" s="22"/>
      <c r="Z163" s="22"/>
      <c r="AA163" s="21" t="s">
        <v>24</v>
      </c>
    </row>
    <row r="164" spans="2:27" ht="14.25">
      <c r="B164" s="14" t="s">
        <v>379</v>
      </c>
      <c r="C164" s="3" t="s">
        <v>337</v>
      </c>
      <c r="D164" s="44">
        <v>4454393.3339</v>
      </c>
      <c r="E164" s="44">
        <v>581106.62616</v>
      </c>
      <c r="F164" s="45" t="s">
        <v>69</v>
      </c>
      <c r="G164" s="46">
        <v>7</v>
      </c>
      <c r="H164" s="45" t="s">
        <v>133</v>
      </c>
      <c r="I164" s="45" t="s">
        <v>156</v>
      </c>
      <c r="J164" s="21" t="s">
        <v>157</v>
      </c>
      <c r="K164" s="21" t="s">
        <v>152</v>
      </c>
      <c r="L164" s="45" t="s">
        <v>27</v>
      </c>
      <c r="M164" s="47">
        <v>40.23795</v>
      </c>
      <c r="N164" s="47">
        <v>-110.04654</v>
      </c>
      <c r="O164" s="20">
        <v>5281</v>
      </c>
      <c r="P164" s="14">
        <v>5200</v>
      </c>
      <c r="Q164" s="20">
        <v>81</v>
      </c>
      <c r="R164" s="20">
        <v>1</v>
      </c>
      <c r="S164" s="20" t="s">
        <v>90</v>
      </c>
      <c r="T164" s="21" t="s">
        <v>191</v>
      </c>
      <c r="U164" s="21" t="s">
        <v>54</v>
      </c>
      <c r="W164" s="23">
        <v>0.5</v>
      </c>
      <c r="X164" s="20"/>
      <c r="Y164" s="22"/>
      <c r="Z164" s="22"/>
      <c r="AA164" s="21" t="s">
        <v>24</v>
      </c>
    </row>
    <row r="165" spans="2:27" ht="14.25">
      <c r="B165" s="14" t="s">
        <v>379</v>
      </c>
      <c r="C165" s="3" t="s">
        <v>337</v>
      </c>
      <c r="D165" s="44">
        <v>4454393.3339</v>
      </c>
      <c r="E165" s="44">
        <v>581106.62616</v>
      </c>
      <c r="F165" s="45" t="s">
        <v>69</v>
      </c>
      <c r="G165" s="46">
        <v>7</v>
      </c>
      <c r="H165" s="45" t="s">
        <v>133</v>
      </c>
      <c r="I165" s="45" t="s">
        <v>156</v>
      </c>
      <c r="J165" s="21" t="s">
        <v>157</v>
      </c>
      <c r="K165" s="21" t="s">
        <v>152</v>
      </c>
      <c r="L165" s="45" t="s">
        <v>27</v>
      </c>
      <c r="M165" s="47">
        <v>40.23795</v>
      </c>
      <c r="N165" s="47">
        <v>-110.04654</v>
      </c>
      <c r="O165" s="20">
        <v>5281</v>
      </c>
      <c r="P165" s="14">
        <v>6300</v>
      </c>
      <c r="Q165" s="20">
        <v>-1019</v>
      </c>
      <c r="R165" s="20">
        <v>1</v>
      </c>
      <c r="S165" s="20" t="s">
        <v>90</v>
      </c>
      <c r="T165" s="21" t="s">
        <v>191</v>
      </c>
      <c r="U165" s="21" t="s">
        <v>54</v>
      </c>
      <c r="W165" s="23">
        <v>0.61</v>
      </c>
      <c r="X165" s="20"/>
      <c r="Y165" s="22"/>
      <c r="Z165" s="22"/>
      <c r="AA165" s="21" t="s">
        <v>24</v>
      </c>
    </row>
    <row r="166" spans="2:27" ht="14.25">
      <c r="B166" s="14" t="s">
        <v>386</v>
      </c>
      <c r="C166" s="3" t="s">
        <v>324</v>
      </c>
      <c r="D166" s="44">
        <v>4418763.0185</v>
      </c>
      <c r="E166" s="44">
        <v>582769.7057</v>
      </c>
      <c r="F166" s="45" t="s">
        <v>70</v>
      </c>
      <c r="G166" s="46">
        <v>29</v>
      </c>
      <c r="H166" s="45" t="s">
        <v>112</v>
      </c>
      <c r="I166" s="45" t="s">
        <v>154</v>
      </c>
      <c r="J166" s="21" t="s">
        <v>22</v>
      </c>
      <c r="K166" s="21" t="s">
        <v>152</v>
      </c>
      <c r="L166" s="45" t="s">
        <v>278</v>
      </c>
      <c r="M166" s="47">
        <v>39.91681</v>
      </c>
      <c r="N166" s="47">
        <v>-110.03155</v>
      </c>
      <c r="O166" s="20">
        <v>6172</v>
      </c>
      <c r="P166" s="14">
        <v>10282</v>
      </c>
      <c r="Q166" s="20">
        <f aca="true" t="shared" si="2" ref="Q166:Q171">O166-P166</f>
        <v>-4110</v>
      </c>
      <c r="R166" s="20">
        <v>1</v>
      </c>
      <c r="T166" s="21" t="s">
        <v>297</v>
      </c>
      <c r="W166" s="23">
        <v>0.73</v>
      </c>
      <c r="AA166" s="21" t="s">
        <v>298</v>
      </c>
    </row>
    <row r="167" spans="2:28" ht="14.25">
      <c r="B167" s="14" t="s">
        <v>386</v>
      </c>
      <c r="C167" s="3" t="s">
        <v>324</v>
      </c>
      <c r="D167" s="44">
        <v>4418763.0185</v>
      </c>
      <c r="E167" s="44">
        <v>582769.7057</v>
      </c>
      <c r="F167" s="45" t="s">
        <v>70</v>
      </c>
      <c r="G167" s="46">
        <v>29</v>
      </c>
      <c r="H167" s="45" t="s">
        <v>112</v>
      </c>
      <c r="I167" s="45" t="s">
        <v>154</v>
      </c>
      <c r="J167" s="21" t="s">
        <v>22</v>
      </c>
      <c r="K167" s="21" t="s">
        <v>152</v>
      </c>
      <c r="L167" s="45" t="s">
        <v>278</v>
      </c>
      <c r="M167" s="47">
        <v>39.91681</v>
      </c>
      <c r="N167" s="47">
        <v>-110.03155</v>
      </c>
      <c r="O167" s="20">
        <v>6172</v>
      </c>
      <c r="P167" s="14">
        <v>10312</v>
      </c>
      <c r="Q167" s="20">
        <f t="shared" si="2"/>
        <v>-4140</v>
      </c>
      <c r="R167" s="20">
        <v>1</v>
      </c>
      <c r="T167" s="21" t="s">
        <v>297</v>
      </c>
      <c r="W167" s="23">
        <v>0.75</v>
      </c>
      <c r="AA167" s="21" t="s">
        <v>298</v>
      </c>
      <c r="AB167" s="21" t="s">
        <v>308</v>
      </c>
    </row>
    <row r="168" spans="2:27" ht="14.25">
      <c r="B168" s="14" t="s">
        <v>386</v>
      </c>
      <c r="C168" s="3" t="s">
        <v>324</v>
      </c>
      <c r="D168" s="44">
        <v>4418763.0185</v>
      </c>
      <c r="E168" s="44">
        <v>582769.7057</v>
      </c>
      <c r="F168" s="45" t="s">
        <v>70</v>
      </c>
      <c r="G168" s="46">
        <v>29</v>
      </c>
      <c r="H168" s="45" t="s">
        <v>112</v>
      </c>
      <c r="I168" s="45" t="s">
        <v>154</v>
      </c>
      <c r="J168" s="21" t="s">
        <v>22</v>
      </c>
      <c r="K168" s="21" t="s">
        <v>152</v>
      </c>
      <c r="L168" s="45" t="s">
        <v>278</v>
      </c>
      <c r="M168" s="47">
        <v>39.91681</v>
      </c>
      <c r="N168" s="47">
        <v>-110.03155</v>
      </c>
      <c r="O168" s="20">
        <v>6172</v>
      </c>
      <c r="P168" s="14">
        <v>11186</v>
      </c>
      <c r="Q168" s="20">
        <f t="shared" si="2"/>
        <v>-5014</v>
      </c>
      <c r="R168" s="20">
        <v>1</v>
      </c>
      <c r="T168" s="21" t="s">
        <v>297</v>
      </c>
      <c r="W168" s="23">
        <v>0.97</v>
      </c>
      <c r="AA168" s="21" t="s">
        <v>298</v>
      </c>
    </row>
    <row r="169" spans="2:27" ht="14.25">
      <c r="B169" s="14" t="s">
        <v>386</v>
      </c>
      <c r="C169" s="3" t="s">
        <v>324</v>
      </c>
      <c r="D169" s="44">
        <v>4418763.0185</v>
      </c>
      <c r="E169" s="44">
        <v>582769.7057</v>
      </c>
      <c r="F169" s="45" t="s">
        <v>70</v>
      </c>
      <c r="G169" s="46">
        <v>29</v>
      </c>
      <c r="H169" s="45" t="s">
        <v>112</v>
      </c>
      <c r="I169" s="45" t="s">
        <v>154</v>
      </c>
      <c r="J169" s="21" t="s">
        <v>22</v>
      </c>
      <c r="K169" s="21" t="s">
        <v>152</v>
      </c>
      <c r="L169" s="45" t="s">
        <v>278</v>
      </c>
      <c r="M169" s="47">
        <v>39.91681</v>
      </c>
      <c r="N169" s="47">
        <v>-110.03155</v>
      </c>
      <c r="O169" s="20">
        <v>6172</v>
      </c>
      <c r="P169" s="14">
        <v>11209</v>
      </c>
      <c r="Q169" s="20">
        <f t="shared" si="2"/>
        <v>-5037</v>
      </c>
      <c r="R169" s="20">
        <v>1</v>
      </c>
      <c r="T169" s="21" t="s">
        <v>297</v>
      </c>
      <c r="W169" s="23">
        <v>0.95</v>
      </c>
      <c r="AA169" s="21" t="s">
        <v>298</v>
      </c>
    </row>
    <row r="170" spans="2:27" ht="14.25">
      <c r="B170" s="14" t="s">
        <v>386</v>
      </c>
      <c r="C170" s="3" t="s">
        <v>324</v>
      </c>
      <c r="D170" s="44">
        <v>4418763.0185</v>
      </c>
      <c r="E170" s="44">
        <v>582769.7057</v>
      </c>
      <c r="F170" s="45" t="s">
        <v>70</v>
      </c>
      <c r="G170" s="46">
        <v>29</v>
      </c>
      <c r="H170" s="45" t="s">
        <v>112</v>
      </c>
      <c r="I170" s="45" t="s">
        <v>154</v>
      </c>
      <c r="J170" s="21" t="s">
        <v>22</v>
      </c>
      <c r="K170" s="21" t="s">
        <v>152</v>
      </c>
      <c r="L170" s="45" t="s">
        <v>278</v>
      </c>
      <c r="M170" s="47">
        <v>39.91681</v>
      </c>
      <c r="N170" s="47">
        <v>-110.03155</v>
      </c>
      <c r="O170" s="20">
        <v>6172</v>
      </c>
      <c r="P170" s="14">
        <v>11221.5</v>
      </c>
      <c r="Q170" s="20">
        <f t="shared" si="2"/>
        <v>-5049.5</v>
      </c>
      <c r="R170" s="20">
        <v>1</v>
      </c>
      <c r="T170" s="21" t="s">
        <v>297</v>
      </c>
      <c r="W170" s="23">
        <v>0.95</v>
      </c>
      <c r="AA170" s="21" t="s">
        <v>298</v>
      </c>
    </row>
    <row r="171" spans="2:27" ht="14.25">
      <c r="B171" s="14" t="s">
        <v>386</v>
      </c>
      <c r="C171" s="3" t="s">
        <v>324</v>
      </c>
      <c r="D171" s="44">
        <v>4418763.0185</v>
      </c>
      <c r="E171" s="44">
        <v>582769.7057</v>
      </c>
      <c r="F171" s="45" t="s">
        <v>70</v>
      </c>
      <c r="G171" s="46">
        <v>29</v>
      </c>
      <c r="H171" s="45" t="s">
        <v>112</v>
      </c>
      <c r="I171" s="45" t="s">
        <v>154</v>
      </c>
      <c r="J171" s="21" t="s">
        <v>22</v>
      </c>
      <c r="K171" s="21" t="s">
        <v>152</v>
      </c>
      <c r="L171" s="45" t="s">
        <v>278</v>
      </c>
      <c r="M171" s="47">
        <v>39.91681</v>
      </c>
      <c r="N171" s="47">
        <v>-110.03155</v>
      </c>
      <c r="O171" s="20">
        <v>6172</v>
      </c>
      <c r="P171" s="14">
        <v>11229</v>
      </c>
      <c r="Q171" s="20">
        <f t="shared" si="2"/>
        <v>-5057</v>
      </c>
      <c r="R171" s="20">
        <v>1</v>
      </c>
      <c r="T171" s="21" t="s">
        <v>297</v>
      </c>
      <c r="W171" s="23">
        <v>0.88</v>
      </c>
      <c r="AA171" s="21" t="s">
        <v>298</v>
      </c>
    </row>
    <row r="172" spans="2:28" ht="14.25">
      <c r="B172" s="14" t="s">
        <v>426</v>
      </c>
      <c r="C172" s="3" t="s">
        <v>345</v>
      </c>
      <c r="D172" s="44">
        <v>4360786.8684</v>
      </c>
      <c r="E172" s="44">
        <v>558895.16938</v>
      </c>
      <c r="F172" s="45" t="s">
        <v>79</v>
      </c>
      <c r="G172" s="46">
        <v>25</v>
      </c>
      <c r="H172" s="45" t="s">
        <v>146</v>
      </c>
      <c r="I172" s="45" t="s">
        <v>176</v>
      </c>
      <c r="J172" s="21" t="s">
        <v>22</v>
      </c>
      <c r="K172" s="21" t="s">
        <v>34</v>
      </c>
      <c r="L172" s="45" t="s">
        <v>27</v>
      </c>
      <c r="M172" s="47">
        <v>39.39645</v>
      </c>
      <c r="N172" s="47">
        <v>-110.31604</v>
      </c>
      <c r="O172" s="20">
        <v>6644</v>
      </c>
      <c r="P172" s="14">
        <v>100</v>
      </c>
      <c r="Q172" s="20">
        <v>6544</v>
      </c>
      <c r="R172" s="20">
        <v>1</v>
      </c>
      <c r="S172" s="20" t="s">
        <v>20</v>
      </c>
      <c r="T172" s="21" t="s">
        <v>203</v>
      </c>
      <c r="U172" s="21" t="s">
        <v>234</v>
      </c>
      <c r="W172" s="23">
        <v>0.56</v>
      </c>
      <c r="X172" s="20"/>
      <c r="Y172" s="22"/>
      <c r="Z172" s="22"/>
      <c r="AA172" s="21" t="s">
        <v>24</v>
      </c>
      <c r="AB172" s="21" t="s">
        <v>315</v>
      </c>
    </row>
    <row r="173" spans="2:27" ht="14.25">
      <c r="B173" s="16" t="s">
        <v>359</v>
      </c>
      <c r="C173" s="3" t="s">
        <v>314</v>
      </c>
      <c r="D173" s="52">
        <v>4386353</v>
      </c>
      <c r="E173" s="52">
        <v>682338</v>
      </c>
      <c r="F173" s="45" t="s">
        <v>362</v>
      </c>
      <c r="G173" s="46">
        <v>20</v>
      </c>
      <c r="H173" s="45" t="s">
        <v>261</v>
      </c>
      <c r="I173" s="45" t="s">
        <v>294</v>
      </c>
      <c r="K173" s="21" t="s">
        <v>360</v>
      </c>
      <c r="M173" s="19">
        <v>39.609412</v>
      </c>
      <c r="N173" s="19">
        <v>-108.876091</v>
      </c>
      <c r="O173" s="20">
        <v>8010</v>
      </c>
      <c r="P173" s="14">
        <v>4450</v>
      </c>
      <c r="Q173" s="20">
        <f aca="true" t="shared" si="3" ref="Q173:Q185">O173-P173</f>
        <v>3560</v>
      </c>
      <c r="R173" s="20">
        <v>1</v>
      </c>
      <c r="W173" s="88">
        <v>0.6</v>
      </c>
      <c r="AA173" s="21" t="s">
        <v>313</v>
      </c>
    </row>
    <row r="174" spans="2:27" ht="14.25">
      <c r="B174" s="16" t="s">
        <v>359</v>
      </c>
      <c r="C174" s="3" t="s">
        <v>314</v>
      </c>
      <c r="D174" s="52">
        <v>4386353</v>
      </c>
      <c r="E174" s="52">
        <v>682338</v>
      </c>
      <c r="F174" s="45" t="s">
        <v>362</v>
      </c>
      <c r="G174" s="46">
        <v>20</v>
      </c>
      <c r="H174" s="45" t="s">
        <v>261</v>
      </c>
      <c r="I174" s="45" t="s">
        <v>294</v>
      </c>
      <c r="K174" s="21" t="s">
        <v>360</v>
      </c>
      <c r="M174" s="19">
        <v>39.609412</v>
      </c>
      <c r="N174" s="19">
        <v>-108.876091</v>
      </c>
      <c r="O174" s="20">
        <v>8010</v>
      </c>
      <c r="P174" s="14">
        <v>4710</v>
      </c>
      <c r="Q174" s="20">
        <f t="shared" si="3"/>
        <v>3300</v>
      </c>
      <c r="R174" s="20">
        <v>1</v>
      </c>
      <c r="W174" s="88">
        <v>0.64</v>
      </c>
      <c r="AA174" s="21" t="s">
        <v>313</v>
      </c>
    </row>
    <row r="175" spans="2:27" ht="14.25">
      <c r="B175" s="16" t="s">
        <v>359</v>
      </c>
      <c r="C175" s="3" t="s">
        <v>314</v>
      </c>
      <c r="D175" s="52">
        <v>4386353</v>
      </c>
      <c r="E175" s="52">
        <v>682338</v>
      </c>
      <c r="F175" s="45" t="s">
        <v>362</v>
      </c>
      <c r="G175" s="46">
        <v>20</v>
      </c>
      <c r="H175" s="45" t="s">
        <v>261</v>
      </c>
      <c r="I175" s="45" t="s">
        <v>294</v>
      </c>
      <c r="K175" s="21" t="s">
        <v>360</v>
      </c>
      <c r="M175" s="19">
        <v>39.609412</v>
      </c>
      <c r="N175" s="19">
        <v>-108.876091</v>
      </c>
      <c r="O175" s="20">
        <v>8010</v>
      </c>
      <c r="P175" s="14">
        <v>4910</v>
      </c>
      <c r="Q175" s="20">
        <f t="shared" si="3"/>
        <v>3100</v>
      </c>
      <c r="R175" s="20">
        <v>1</v>
      </c>
      <c r="W175" s="88">
        <v>0.67</v>
      </c>
      <c r="AA175" s="21" t="s">
        <v>313</v>
      </c>
    </row>
    <row r="176" spans="2:27" ht="14.25">
      <c r="B176" s="16" t="s">
        <v>359</v>
      </c>
      <c r="C176" s="3" t="s">
        <v>314</v>
      </c>
      <c r="D176" s="52">
        <v>4386353</v>
      </c>
      <c r="E176" s="52">
        <v>682338</v>
      </c>
      <c r="F176" s="45" t="s">
        <v>362</v>
      </c>
      <c r="G176" s="46">
        <v>20</v>
      </c>
      <c r="H176" s="45" t="s">
        <v>261</v>
      </c>
      <c r="I176" s="45" t="s">
        <v>294</v>
      </c>
      <c r="K176" s="21" t="s">
        <v>360</v>
      </c>
      <c r="M176" s="19">
        <v>39.609412</v>
      </c>
      <c r="N176" s="19">
        <v>-108.876091</v>
      </c>
      <c r="O176" s="20">
        <v>8010</v>
      </c>
      <c r="P176" s="14">
        <v>5100</v>
      </c>
      <c r="Q176" s="20">
        <f t="shared" si="3"/>
        <v>2910</v>
      </c>
      <c r="R176" s="20">
        <v>1</v>
      </c>
      <c r="W176" s="88">
        <v>0.69</v>
      </c>
      <c r="AA176" s="21" t="s">
        <v>313</v>
      </c>
    </row>
    <row r="177" spans="2:27" ht="14.25">
      <c r="B177" s="16" t="s">
        <v>359</v>
      </c>
      <c r="C177" s="3" t="s">
        <v>314</v>
      </c>
      <c r="D177" s="52">
        <v>4386353</v>
      </c>
      <c r="E177" s="52">
        <v>682338</v>
      </c>
      <c r="F177" s="45" t="s">
        <v>362</v>
      </c>
      <c r="G177" s="46">
        <v>20</v>
      </c>
      <c r="H177" s="45" t="s">
        <v>261</v>
      </c>
      <c r="I177" s="45" t="s">
        <v>294</v>
      </c>
      <c r="K177" s="21" t="s">
        <v>360</v>
      </c>
      <c r="M177" s="19">
        <v>39.609412</v>
      </c>
      <c r="N177" s="19">
        <v>-108.876091</v>
      </c>
      <c r="O177" s="20">
        <v>8010</v>
      </c>
      <c r="P177" s="14">
        <v>5310</v>
      </c>
      <c r="Q177" s="20">
        <f t="shared" si="3"/>
        <v>2700</v>
      </c>
      <c r="R177" s="20">
        <v>1</v>
      </c>
      <c r="W177" s="88">
        <v>0.7</v>
      </c>
      <c r="AA177" s="21" t="s">
        <v>313</v>
      </c>
    </row>
    <row r="178" spans="2:27" ht="14.25">
      <c r="B178" s="16" t="s">
        <v>359</v>
      </c>
      <c r="C178" s="3" t="s">
        <v>314</v>
      </c>
      <c r="D178" s="52">
        <v>4386353</v>
      </c>
      <c r="E178" s="52">
        <v>682338</v>
      </c>
      <c r="F178" s="45" t="s">
        <v>362</v>
      </c>
      <c r="G178" s="46">
        <v>20</v>
      </c>
      <c r="H178" s="45" t="s">
        <v>261</v>
      </c>
      <c r="I178" s="45" t="s">
        <v>294</v>
      </c>
      <c r="K178" s="21" t="s">
        <v>360</v>
      </c>
      <c r="M178" s="19">
        <v>39.609412</v>
      </c>
      <c r="N178" s="19">
        <v>-108.876091</v>
      </c>
      <c r="O178" s="20">
        <v>8010</v>
      </c>
      <c r="P178" s="14">
        <v>5510</v>
      </c>
      <c r="Q178" s="20">
        <f t="shared" si="3"/>
        <v>2500</v>
      </c>
      <c r="R178" s="20">
        <v>1</v>
      </c>
      <c r="W178" s="88">
        <v>0.76</v>
      </c>
      <c r="AA178" s="21" t="s">
        <v>313</v>
      </c>
    </row>
    <row r="179" spans="2:27" ht="14.25">
      <c r="B179" s="16" t="s">
        <v>359</v>
      </c>
      <c r="C179" s="3" t="s">
        <v>314</v>
      </c>
      <c r="D179" s="52">
        <v>4386353</v>
      </c>
      <c r="E179" s="52">
        <v>682338</v>
      </c>
      <c r="F179" s="45" t="s">
        <v>362</v>
      </c>
      <c r="G179" s="46">
        <v>20</v>
      </c>
      <c r="H179" s="45" t="s">
        <v>261</v>
      </c>
      <c r="I179" s="45" t="s">
        <v>294</v>
      </c>
      <c r="K179" s="21" t="s">
        <v>360</v>
      </c>
      <c r="M179" s="19">
        <v>39.609412</v>
      </c>
      <c r="N179" s="19">
        <v>-108.876091</v>
      </c>
      <c r="O179" s="20">
        <v>8010</v>
      </c>
      <c r="P179" s="14">
        <v>5700</v>
      </c>
      <c r="Q179" s="20">
        <f t="shared" si="3"/>
        <v>2310</v>
      </c>
      <c r="R179" s="20">
        <v>1</v>
      </c>
      <c r="W179" s="88">
        <v>0.78</v>
      </c>
      <c r="AA179" s="21" t="s">
        <v>313</v>
      </c>
    </row>
    <row r="180" spans="2:27" ht="14.25">
      <c r="B180" s="16" t="s">
        <v>359</v>
      </c>
      <c r="C180" s="3" t="s">
        <v>314</v>
      </c>
      <c r="D180" s="52">
        <v>4386353</v>
      </c>
      <c r="E180" s="52">
        <v>682338</v>
      </c>
      <c r="F180" s="45" t="s">
        <v>362</v>
      </c>
      <c r="G180" s="46">
        <v>20</v>
      </c>
      <c r="H180" s="45" t="s">
        <v>261</v>
      </c>
      <c r="I180" s="45" t="s">
        <v>294</v>
      </c>
      <c r="K180" s="21" t="s">
        <v>360</v>
      </c>
      <c r="M180" s="19">
        <v>39.609412</v>
      </c>
      <c r="N180" s="19">
        <v>-108.876091</v>
      </c>
      <c r="O180" s="20">
        <v>8010</v>
      </c>
      <c r="P180" s="14">
        <v>5810</v>
      </c>
      <c r="Q180" s="20">
        <f t="shared" si="3"/>
        <v>2200</v>
      </c>
      <c r="R180" s="20">
        <v>1</v>
      </c>
      <c r="W180" s="88">
        <v>0.79</v>
      </c>
      <c r="AA180" s="21" t="s">
        <v>313</v>
      </c>
    </row>
    <row r="181" spans="2:27" ht="14.25">
      <c r="B181" s="16" t="s">
        <v>359</v>
      </c>
      <c r="C181" s="3" t="s">
        <v>314</v>
      </c>
      <c r="D181" s="52">
        <v>4386353</v>
      </c>
      <c r="E181" s="52">
        <v>682338</v>
      </c>
      <c r="F181" s="45" t="s">
        <v>362</v>
      </c>
      <c r="G181" s="46">
        <v>20</v>
      </c>
      <c r="H181" s="45" t="s">
        <v>261</v>
      </c>
      <c r="I181" s="45" t="s">
        <v>294</v>
      </c>
      <c r="K181" s="21" t="s">
        <v>360</v>
      </c>
      <c r="M181" s="19">
        <v>39.609412</v>
      </c>
      <c r="N181" s="19">
        <v>-108.876091</v>
      </c>
      <c r="O181" s="20">
        <v>8010</v>
      </c>
      <c r="P181" s="14">
        <v>6010</v>
      </c>
      <c r="Q181" s="20">
        <f t="shared" si="3"/>
        <v>2000</v>
      </c>
      <c r="R181" s="20">
        <v>1</v>
      </c>
      <c r="W181" s="88">
        <v>0.82</v>
      </c>
      <c r="AA181" s="21" t="s">
        <v>313</v>
      </c>
    </row>
    <row r="182" spans="2:27" ht="14.25">
      <c r="B182" s="16" t="s">
        <v>359</v>
      </c>
      <c r="C182" s="3" t="s">
        <v>314</v>
      </c>
      <c r="D182" s="52">
        <v>4386353</v>
      </c>
      <c r="E182" s="52">
        <v>682338</v>
      </c>
      <c r="F182" s="45" t="s">
        <v>362</v>
      </c>
      <c r="G182" s="46">
        <v>20</v>
      </c>
      <c r="H182" s="45" t="s">
        <v>261</v>
      </c>
      <c r="I182" s="45" t="s">
        <v>294</v>
      </c>
      <c r="K182" s="21" t="s">
        <v>360</v>
      </c>
      <c r="M182" s="19">
        <v>39.609412</v>
      </c>
      <c r="N182" s="19">
        <v>-108.876091</v>
      </c>
      <c r="O182" s="20">
        <v>8010</v>
      </c>
      <c r="P182" s="14">
        <v>6210</v>
      </c>
      <c r="Q182" s="20">
        <f t="shared" si="3"/>
        <v>1800</v>
      </c>
      <c r="R182" s="20">
        <v>1</v>
      </c>
      <c r="W182" s="88">
        <v>0.85</v>
      </c>
      <c r="AA182" s="21" t="s">
        <v>313</v>
      </c>
    </row>
    <row r="183" spans="2:27" ht="14.25">
      <c r="B183" s="16" t="s">
        <v>359</v>
      </c>
      <c r="C183" s="3" t="s">
        <v>314</v>
      </c>
      <c r="D183" s="52">
        <v>4386353</v>
      </c>
      <c r="E183" s="52">
        <v>682338</v>
      </c>
      <c r="F183" s="45" t="s">
        <v>362</v>
      </c>
      <c r="G183" s="46">
        <v>20</v>
      </c>
      <c r="H183" s="45" t="s">
        <v>261</v>
      </c>
      <c r="I183" s="45" t="s">
        <v>294</v>
      </c>
      <c r="K183" s="21" t="s">
        <v>360</v>
      </c>
      <c r="M183" s="19">
        <v>39.609412</v>
      </c>
      <c r="N183" s="19">
        <v>-108.876091</v>
      </c>
      <c r="O183" s="20">
        <v>8010</v>
      </c>
      <c r="P183" s="14">
        <v>6410</v>
      </c>
      <c r="Q183" s="20">
        <f t="shared" si="3"/>
        <v>1600</v>
      </c>
      <c r="R183" s="20">
        <v>1</v>
      </c>
      <c r="W183" s="88">
        <v>0.94</v>
      </c>
      <c r="AA183" s="21" t="s">
        <v>313</v>
      </c>
    </row>
    <row r="184" spans="2:27" ht="14.25">
      <c r="B184" s="16" t="s">
        <v>359</v>
      </c>
      <c r="C184" s="3" t="s">
        <v>314</v>
      </c>
      <c r="D184" s="52">
        <v>4386353</v>
      </c>
      <c r="E184" s="52">
        <v>682338</v>
      </c>
      <c r="F184" s="45" t="s">
        <v>362</v>
      </c>
      <c r="G184" s="46">
        <v>20</v>
      </c>
      <c r="H184" s="45" t="s">
        <v>261</v>
      </c>
      <c r="I184" s="45" t="s">
        <v>294</v>
      </c>
      <c r="K184" s="21" t="s">
        <v>360</v>
      </c>
      <c r="M184" s="19">
        <v>39.609412</v>
      </c>
      <c r="N184" s="19">
        <v>-108.876091</v>
      </c>
      <c r="O184" s="20">
        <v>8010</v>
      </c>
      <c r="P184" s="14">
        <v>6610</v>
      </c>
      <c r="Q184" s="20">
        <f t="shared" si="3"/>
        <v>1400</v>
      </c>
      <c r="R184" s="20">
        <v>1</v>
      </c>
      <c r="W184" s="88">
        <v>0.9</v>
      </c>
      <c r="AA184" s="21" t="s">
        <v>313</v>
      </c>
    </row>
    <row r="185" spans="2:27" ht="14.25">
      <c r="B185" s="16" t="s">
        <v>359</v>
      </c>
      <c r="C185" s="3" t="s">
        <v>314</v>
      </c>
      <c r="D185" s="52">
        <v>4386353</v>
      </c>
      <c r="E185" s="52">
        <v>682338</v>
      </c>
      <c r="F185" s="45" t="s">
        <v>362</v>
      </c>
      <c r="G185" s="46">
        <v>20</v>
      </c>
      <c r="H185" s="45" t="s">
        <v>261</v>
      </c>
      <c r="I185" s="45" t="s">
        <v>294</v>
      </c>
      <c r="K185" s="21" t="s">
        <v>360</v>
      </c>
      <c r="M185" s="19">
        <v>39.609412</v>
      </c>
      <c r="N185" s="19">
        <v>-108.876091</v>
      </c>
      <c r="O185" s="20">
        <v>8010</v>
      </c>
      <c r="P185" s="14">
        <v>6710</v>
      </c>
      <c r="Q185" s="20">
        <f t="shared" si="3"/>
        <v>1300</v>
      </c>
      <c r="R185" s="20">
        <v>1</v>
      </c>
      <c r="W185" s="88">
        <v>0.94</v>
      </c>
      <c r="AA185" s="21" t="s">
        <v>313</v>
      </c>
    </row>
    <row r="186" spans="2:29" ht="14.25">
      <c r="B186" s="14" t="s">
        <v>429</v>
      </c>
      <c r="C186" s="3" t="s">
        <v>344</v>
      </c>
      <c r="D186" s="44">
        <v>4366454.5532</v>
      </c>
      <c r="E186" s="44">
        <v>628063.99818</v>
      </c>
      <c r="F186" s="45" t="s">
        <v>80</v>
      </c>
      <c r="G186" s="46">
        <v>5</v>
      </c>
      <c r="H186" s="45" t="s">
        <v>146</v>
      </c>
      <c r="I186" s="45" t="s">
        <v>85</v>
      </c>
      <c r="J186" s="21" t="s">
        <v>22</v>
      </c>
      <c r="K186" s="21" t="s">
        <v>23</v>
      </c>
      <c r="L186" s="45" t="s">
        <v>81</v>
      </c>
      <c r="M186" s="47">
        <v>39.44001</v>
      </c>
      <c r="N186" s="47">
        <v>-109.51187</v>
      </c>
      <c r="O186" s="20">
        <v>7313</v>
      </c>
      <c r="P186" s="14">
        <v>5140</v>
      </c>
      <c r="Q186" s="20">
        <v>2173</v>
      </c>
      <c r="R186" s="20">
        <v>1</v>
      </c>
      <c r="S186" s="20" t="s">
        <v>20</v>
      </c>
      <c r="T186" s="21" t="s">
        <v>266</v>
      </c>
      <c r="U186" s="21" t="s">
        <v>56</v>
      </c>
      <c r="W186" s="23">
        <v>0.84</v>
      </c>
      <c r="X186" s="20"/>
      <c r="Y186" s="22"/>
      <c r="Z186" s="22"/>
      <c r="AA186" s="21" t="s">
        <v>24</v>
      </c>
      <c r="AB186" s="21" t="s">
        <v>315</v>
      </c>
      <c r="AC186" s="21" t="s">
        <v>341</v>
      </c>
    </row>
    <row r="187" spans="2:29" ht="14.25">
      <c r="B187" s="14" t="s">
        <v>427</v>
      </c>
      <c r="C187" s="3" t="s">
        <v>325</v>
      </c>
      <c r="D187" s="44">
        <v>4355138.3732</v>
      </c>
      <c r="E187" s="44">
        <v>620876.3817</v>
      </c>
      <c r="F187" s="45" t="s">
        <v>80</v>
      </c>
      <c r="G187" s="46">
        <v>9</v>
      </c>
      <c r="H187" s="45" t="s">
        <v>143</v>
      </c>
      <c r="I187" s="45" t="s">
        <v>97</v>
      </c>
      <c r="J187" s="21" t="s">
        <v>22</v>
      </c>
      <c r="K187" s="21" t="s">
        <v>23</v>
      </c>
      <c r="L187" s="45" t="s">
        <v>274</v>
      </c>
      <c r="M187" s="47">
        <v>39.33911</v>
      </c>
      <c r="N187" s="47">
        <v>-109.59741</v>
      </c>
      <c r="O187" s="20">
        <v>8341</v>
      </c>
      <c r="P187" s="14">
        <v>5490</v>
      </c>
      <c r="Q187" s="20">
        <v>2851</v>
      </c>
      <c r="R187" s="20">
        <v>1</v>
      </c>
      <c r="S187" s="20" t="s">
        <v>20</v>
      </c>
      <c r="T187" s="21" t="s">
        <v>266</v>
      </c>
      <c r="U187" s="21" t="s">
        <v>56</v>
      </c>
      <c r="W187" s="23">
        <v>0.74</v>
      </c>
      <c r="X187" s="20">
        <v>101</v>
      </c>
      <c r="Y187" s="22">
        <v>0.06</v>
      </c>
      <c r="Z187" s="22"/>
      <c r="AA187" s="21" t="s">
        <v>24</v>
      </c>
      <c r="AB187" s="21" t="s">
        <v>315</v>
      </c>
      <c r="AC187" s="21" t="s">
        <v>341</v>
      </c>
    </row>
    <row r="188" spans="2:27" ht="14.25">
      <c r="B188" s="14" t="s">
        <v>440</v>
      </c>
      <c r="C188" s="3" t="s">
        <v>441</v>
      </c>
      <c r="D188" s="44">
        <v>4329364</v>
      </c>
      <c r="E188" s="44">
        <v>652956</v>
      </c>
      <c r="F188" s="45" t="s">
        <v>77</v>
      </c>
      <c r="G188" s="46">
        <v>2</v>
      </c>
      <c r="H188" s="45" t="s">
        <v>136</v>
      </c>
      <c r="I188" s="45" t="s">
        <v>115</v>
      </c>
      <c r="J188" s="21" t="s">
        <v>22</v>
      </c>
      <c r="K188" s="21" t="s">
        <v>23</v>
      </c>
      <c r="L188" s="11" t="s">
        <v>442</v>
      </c>
      <c r="M188" s="9">
        <v>39.10188</v>
      </c>
      <c r="N188" s="9" t="s">
        <v>443</v>
      </c>
      <c r="O188" s="20">
        <v>4589</v>
      </c>
      <c r="P188" s="15">
        <v>526</v>
      </c>
      <c r="Q188" s="20">
        <f aca="true" t="shared" si="4" ref="Q188:Q194">O188-P188</f>
        <v>4063</v>
      </c>
      <c r="R188" s="20">
        <v>1</v>
      </c>
      <c r="S188" s="20" t="s">
        <v>311</v>
      </c>
      <c r="T188" s="21" t="s">
        <v>46</v>
      </c>
      <c r="W188" s="23">
        <v>0.68</v>
      </c>
      <c r="X188" s="20">
        <v>28</v>
      </c>
      <c r="AA188" s="21" t="s">
        <v>444</v>
      </c>
    </row>
    <row r="189" spans="2:27" ht="14.25">
      <c r="B189" s="14" t="s">
        <v>440</v>
      </c>
      <c r="C189" s="3" t="s">
        <v>441</v>
      </c>
      <c r="D189" s="44">
        <v>4329364</v>
      </c>
      <c r="E189" s="44">
        <v>652956</v>
      </c>
      <c r="F189" s="45" t="s">
        <v>77</v>
      </c>
      <c r="G189" s="46">
        <v>2</v>
      </c>
      <c r="H189" s="45" t="s">
        <v>136</v>
      </c>
      <c r="I189" s="45" t="s">
        <v>115</v>
      </c>
      <c r="J189" s="21" t="s">
        <v>22</v>
      </c>
      <c r="K189" s="21" t="s">
        <v>23</v>
      </c>
      <c r="L189" s="11" t="s">
        <v>442</v>
      </c>
      <c r="M189" s="9">
        <v>39.10188</v>
      </c>
      <c r="N189" s="9" t="s">
        <v>443</v>
      </c>
      <c r="O189" s="20">
        <v>4589</v>
      </c>
      <c r="P189" s="15">
        <v>608</v>
      </c>
      <c r="Q189" s="20">
        <f t="shared" si="4"/>
        <v>3981</v>
      </c>
      <c r="R189" s="20">
        <v>1</v>
      </c>
      <c r="S189" s="20" t="s">
        <v>311</v>
      </c>
      <c r="T189" s="21" t="s">
        <v>46</v>
      </c>
      <c r="W189" s="23">
        <v>0.73</v>
      </c>
      <c r="X189" s="20">
        <v>29</v>
      </c>
      <c r="AA189" s="21" t="s">
        <v>444</v>
      </c>
    </row>
    <row r="190" spans="2:27" ht="14.25">
      <c r="B190" s="14" t="s">
        <v>440</v>
      </c>
      <c r="C190" s="3" t="s">
        <v>441</v>
      </c>
      <c r="D190" s="44">
        <v>4329364</v>
      </c>
      <c r="E190" s="44">
        <v>652956</v>
      </c>
      <c r="F190" s="45" t="s">
        <v>77</v>
      </c>
      <c r="G190" s="46">
        <v>2</v>
      </c>
      <c r="H190" s="45" t="s">
        <v>136</v>
      </c>
      <c r="I190" s="45" t="s">
        <v>115</v>
      </c>
      <c r="J190" s="21" t="s">
        <v>22</v>
      </c>
      <c r="K190" s="21" t="s">
        <v>23</v>
      </c>
      <c r="L190" s="11" t="s">
        <v>442</v>
      </c>
      <c r="M190" s="9">
        <v>39.10188</v>
      </c>
      <c r="N190" s="9" t="s">
        <v>443</v>
      </c>
      <c r="O190" s="20">
        <v>4589</v>
      </c>
      <c r="P190" s="15">
        <v>686</v>
      </c>
      <c r="Q190" s="20">
        <f t="shared" si="4"/>
        <v>3903</v>
      </c>
      <c r="R190" s="20">
        <v>1</v>
      </c>
      <c r="S190" s="20" t="s">
        <v>311</v>
      </c>
      <c r="T190" s="21" t="s">
        <v>46</v>
      </c>
      <c r="W190" s="23">
        <v>0.74</v>
      </c>
      <c r="X190" s="20">
        <v>23</v>
      </c>
      <c r="AA190" s="21" t="s">
        <v>444</v>
      </c>
    </row>
    <row r="191" spans="2:27" ht="14.25">
      <c r="B191" s="14" t="s">
        <v>440</v>
      </c>
      <c r="C191" s="3" t="s">
        <v>441</v>
      </c>
      <c r="D191" s="44">
        <v>4329364</v>
      </c>
      <c r="E191" s="44">
        <v>652956</v>
      </c>
      <c r="F191" s="45" t="s">
        <v>77</v>
      </c>
      <c r="G191" s="46">
        <v>2</v>
      </c>
      <c r="H191" s="45" t="s">
        <v>136</v>
      </c>
      <c r="I191" s="45" t="s">
        <v>115</v>
      </c>
      <c r="J191" s="21" t="s">
        <v>22</v>
      </c>
      <c r="K191" s="21" t="s">
        <v>23</v>
      </c>
      <c r="L191" s="11" t="s">
        <v>442</v>
      </c>
      <c r="M191" s="9">
        <v>39.10188</v>
      </c>
      <c r="N191" s="9" t="s">
        <v>443</v>
      </c>
      <c r="O191" s="20">
        <v>4589</v>
      </c>
      <c r="P191" s="15">
        <v>729</v>
      </c>
      <c r="Q191" s="20">
        <f t="shared" si="4"/>
        <v>3860</v>
      </c>
      <c r="R191" s="20">
        <v>1</v>
      </c>
      <c r="S191" s="20" t="s">
        <v>311</v>
      </c>
      <c r="T191" s="21" t="s">
        <v>46</v>
      </c>
      <c r="W191" s="23">
        <v>0.8</v>
      </c>
      <c r="X191" s="20">
        <v>29</v>
      </c>
      <c r="AA191" s="21" t="s">
        <v>444</v>
      </c>
    </row>
    <row r="192" spans="2:27" ht="14.25">
      <c r="B192" s="14" t="s">
        <v>440</v>
      </c>
      <c r="C192" s="3" t="s">
        <v>441</v>
      </c>
      <c r="D192" s="44">
        <v>4329364</v>
      </c>
      <c r="E192" s="44">
        <v>652956</v>
      </c>
      <c r="F192" s="45" t="s">
        <v>77</v>
      </c>
      <c r="G192" s="46">
        <v>2</v>
      </c>
      <c r="H192" s="45" t="s">
        <v>136</v>
      </c>
      <c r="I192" s="45" t="s">
        <v>115</v>
      </c>
      <c r="J192" s="21" t="s">
        <v>22</v>
      </c>
      <c r="K192" s="21" t="s">
        <v>23</v>
      </c>
      <c r="L192" s="11" t="s">
        <v>442</v>
      </c>
      <c r="M192" s="9">
        <v>39.10188</v>
      </c>
      <c r="N192" s="9" t="s">
        <v>443</v>
      </c>
      <c r="O192" s="20">
        <v>4589</v>
      </c>
      <c r="P192" s="15">
        <v>875</v>
      </c>
      <c r="Q192" s="20">
        <f t="shared" si="4"/>
        <v>3714</v>
      </c>
      <c r="R192" s="20">
        <v>1</v>
      </c>
      <c r="S192" s="20" t="s">
        <v>311</v>
      </c>
      <c r="T192" s="21" t="s">
        <v>46</v>
      </c>
      <c r="W192" s="23">
        <v>0.81</v>
      </c>
      <c r="X192" s="20">
        <v>29</v>
      </c>
      <c r="AA192" s="21" t="s">
        <v>444</v>
      </c>
    </row>
    <row r="193" spans="2:27" ht="14.25">
      <c r="B193" s="14" t="s">
        <v>440</v>
      </c>
      <c r="C193" s="3" t="s">
        <v>441</v>
      </c>
      <c r="D193" s="44">
        <v>4329364</v>
      </c>
      <c r="E193" s="44">
        <v>652956</v>
      </c>
      <c r="F193" s="45" t="s">
        <v>77</v>
      </c>
      <c r="G193" s="46">
        <v>2</v>
      </c>
      <c r="H193" s="45" t="s">
        <v>136</v>
      </c>
      <c r="I193" s="45" t="s">
        <v>115</v>
      </c>
      <c r="J193" s="21" t="s">
        <v>22</v>
      </c>
      <c r="K193" s="21" t="s">
        <v>23</v>
      </c>
      <c r="L193" s="11" t="s">
        <v>442</v>
      </c>
      <c r="M193" s="9">
        <v>39.10188</v>
      </c>
      <c r="N193" s="9" t="s">
        <v>443</v>
      </c>
      <c r="O193" s="20">
        <v>4589</v>
      </c>
      <c r="P193" s="15">
        <v>961</v>
      </c>
      <c r="Q193" s="20">
        <f t="shared" si="4"/>
        <v>3628</v>
      </c>
      <c r="R193" s="20">
        <v>1</v>
      </c>
      <c r="S193" s="20" t="s">
        <v>311</v>
      </c>
      <c r="T193" s="21" t="s">
        <v>46</v>
      </c>
      <c r="W193" s="23">
        <v>0.83</v>
      </c>
      <c r="X193" s="20">
        <v>26</v>
      </c>
      <c r="AA193" s="21" t="s">
        <v>444</v>
      </c>
    </row>
    <row r="194" spans="2:27" ht="14.25">
      <c r="B194" s="14" t="s">
        <v>440</v>
      </c>
      <c r="C194" s="3" t="s">
        <v>441</v>
      </c>
      <c r="D194" s="44">
        <v>4329364</v>
      </c>
      <c r="E194" s="44">
        <v>652956</v>
      </c>
      <c r="F194" s="45" t="s">
        <v>77</v>
      </c>
      <c r="G194" s="46">
        <v>2</v>
      </c>
      <c r="H194" s="45" t="s">
        <v>136</v>
      </c>
      <c r="I194" s="45" t="s">
        <v>115</v>
      </c>
      <c r="J194" s="21" t="s">
        <v>22</v>
      </c>
      <c r="K194" s="21" t="s">
        <v>23</v>
      </c>
      <c r="L194" s="11" t="s">
        <v>442</v>
      </c>
      <c r="M194" s="9">
        <v>39.10188</v>
      </c>
      <c r="N194" s="9" t="s">
        <v>443</v>
      </c>
      <c r="O194" s="20">
        <v>4589</v>
      </c>
      <c r="P194" s="15">
        <v>1092</v>
      </c>
      <c r="Q194" s="20">
        <f t="shared" si="4"/>
        <v>3497</v>
      </c>
      <c r="R194" s="20">
        <v>1</v>
      </c>
      <c r="S194" s="20" t="s">
        <v>311</v>
      </c>
      <c r="T194" s="21" t="s">
        <v>46</v>
      </c>
      <c r="W194" s="23">
        <v>0.89</v>
      </c>
      <c r="X194" s="20">
        <v>28</v>
      </c>
      <c r="AA194" s="21" t="s">
        <v>444</v>
      </c>
    </row>
    <row r="195" spans="2:28" ht="14.25">
      <c r="B195" s="14" t="s">
        <v>430</v>
      </c>
      <c r="C195" s="3" t="s">
        <v>284</v>
      </c>
      <c r="D195" s="44">
        <v>4322257.2765</v>
      </c>
      <c r="E195" s="44">
        <v>612252.50365</v>
      </c>
      <c r="F195" s="45" t="s">
        <v>26</v>
      </c>
      <c r="G195" s="46">
        <v>27</v>
      </c>
      <c r="H195" s="45" t="s">
        <v>136</v>
      </c>
      <c r="I195" s="45" t="s">
        <v>99</v>
      </c>
      <c r="J195" s="21" t="s">
        <v>22</v>
      </c>
      <c r="K195" s="21" t="s">
        <v>23</v>
      </c>
      <c r="L195" s="45" t="s">
        <v>27</v>
      </c>
      <c r="M195" s="47">
        <v>39.04405</v>
      </c>
      <c r="N195" s="47">
        <v>-109.70291</v>
      </c>
      <c r="O195" s="20">
        <v>5840</v>
      </c>
      <c r="P195" s="14">
        <v>656.16</v>
      </c>
      <c r="Q195" s="20">
        <v>5183.84</v>
      </c>
      <c r="R195" s="20">
        <v>1</v>
      </c>
      <c r="S195" s="20"/>
      <c r="W195" s="23">
        <v>0.56</v>
      </c>
      <c r="X195" s="20"/>
      <c r="Y195" s="22"/>
      <c r="Z195" s="22"/>
      <c r="AA195" s="21" t="s">
        <v>28</v>
      </c>
      <c r="AB195" s="21" t="s">
        <v>308</v>
      </c>
    </row>
    <row r="196" spans="2:28" ht="14.25">
      <c r="B196" s="14" t="s">
        <v>430</v>
      </c>
      <c r="C196" s="3" t="s">
        <v>284</v>
      </c>
      <c r="D196" s="44">
        <v>4322257.2765</v>
      </c>
      <c r="E196" s="44">
        <v>612252.50365</v>
      </c>
      <c r="F196" s="45" t="s">
        <v>26</v>
      </c>
      <c r="G196" s="46">
        <v>27</v>
      </c>
      <c r="H196" s="45" t="s">
        <v>136</v>
      </c>
      <c r="I196" s="45" t="s">
        <v>99</v>
      </c>
      <c r="J196" s="21" t="s">
        <v>22</v>
      </c>
      <c r="K196" s="21" t="s">
        <v>23</v>
      </c>
      <c r="L196" s="45" t="s">
        <v>27</v>
      </c>
      <c r="M196" s="47">
        <v>39.04405</v>
      </c>
      <c r="N196" s="47">
        <v>-109.70291</v>
      </c>
      <c r="O196" s="20">
        <v>5840</v>
      </c>
      <c r="P196" s="14">
        <v>754.5840000000001</v>
      </c>
      <c r="Q196" s="20">
        <v>5085.416</v>
      </c>
      <c r="R196" s="20">
        <v>1</v>
      </c>
      <c r="S196" s="20"/>
      <c r="W196" s="23">
        <v>0.57</v>
      </c>
      <c r="X196" s="20"/>
      <c r="Y196" s="22"/>
      <c r="Z196" s="22"/>
      <c r="AA196" s="21" t="s">
        <v>28</v>
      </c>
      <c r="AB196" s="21" t="s">
        <v>308</v>
      </c>
    </row>
    <row r="197" spans="2:30" ht="14.25">
      <c r="B197" s="14" t="s">
        <v>431</v>
      </c>
      <c r="C197" s="3" t="s">
        <v>326</v>
      </c>
      <c r="D197" s="44">
        <v>4355485.5001</v>
      </c>
      <c r="E197" s="44">
        <v>638082.13885</v>
      </c>
      <c r="F197" s="45" t="s">
        <v>60</v>
      </c>
      <c r="G197" s="46">
        <v>8</v>
      </c>
      <c r="H197" s="45" t="s">
        <v>143</v>
      </c>
      <c r="I197" s="45" t="s">
        <v>95</v>
      </c>
      <c r="J197" s="21" t="s">
        <v>22</v>
      </c>
      <c r="K197" s="21" t="s">
        <v>23</v>
      </c>
      <c r="L197" s="45" t="s">
        <v>27</v>
      </c>
      <c r="M197" s="47">
        <v>39.33966</v>
      </c>
      <c r="N197" s="47">
        <v>-109.39776</v>
      </c>
      <c r="O197" s="20">
        <v>6093</v>
      </c>
      <c r="P197" s="14">
        <v>1590</v>
      </c>
      <c r="Q197" s="20">
        <v>4503</v>
      </c>
      <c r="R197" s="20">
        <v>1</v>
      </c>
      <c r="S197" s="20" t="s">
        <v>20</v>
      </c>
      <c r="T197" s="21" t="s">
        <v>129</v>
      </c>
      <c r="U197" s="21" t="s">
        <v>234</v>
      </c>
      <c r="W197" s="23">
        <v>0.69</v>
      </c>
      <c r="X197" s="20">
        <v>82</v>
      </c>
      <c r="Y197" s="22">
        <v>0.04</v>
      </c>
      <c r="Z197" s="22"/>
      <c r="AA197" s="21" t="s">
        <v>295</v>
      </c>
      <c r="AB197" s="21" t="s">
        <v>24</v>
      </c>
      <c r="AC197" s="21" t="s">
        <v>310</v>
      </c>
      <c r="AD197" s="21" t="s">
        <v>341</v>
      </c>
    </row>
    <row r="198" spans="2:27" ht="14.25">
      <c r="B198" s="16" t="s">
        <v>371</v>
      </c>
      <c r="C198" s="3" t="s">
        <v>372</v>
      </c>
      <c r="D198" s="52">
        <v>4407914</v>
      </c>
      <c r="E198" s="52">
        <v>682773</v>
      </c>
      <c r="F198" s="53" t="s">
        <v>241</v>
      </c>
      <c r="G198" s="49">
        <v>8</v>
      </c>
      <c r="H198" s="48" t="s">
        <v>133</v>
      </c>
      <c r="I198" s="48" t="s">
        <v>294</v>
      </c>
      <c r="K198" s="21" t="s">
        <v>361</v>
      </c>
      <c r="M198" s="50">
        <v>39.803459</v>
      </c>
      <c r="N198" s="50">
        <v>-108.865042</v>
      </c>
      <c r="O198" s="20">
        <v>7498</v>
      </c>
      <c r="P198" s="14">
        <v>1550</v>
      </c>
      <c r="Q198" s="20">
        <f aca="true" t="shared" si="5" ref="Q198:Q206">O198-P198</f>
        <v>5948</v>
      </c>
      <c r="R198" s="20">
        <v>1</v>
      </c>
      <c r="S198" s="54"/>
      <c r="T198" s="38" t="s">
        <v>296</v>
      </c>
      <c r="W198" s="88">
        <v>0.51</v>
      </c>
      <c r="X198" s="21">
        <v>100</v>
      </c>
      <c r="Y198" s="21">
        <v>0.04</v>
      </c>
      <c r="AA198" s="29" t="s">
        <v>295</v>
      </c>
    </row>
    <row r="199" spans="2:27" ht="14.25">
      <c r="B199" s="14" t="s">
        <v>373</v>
      </c>
      <c r="C199" s="3" t="s">
        <v>364</v>
      </c>
      <c r="D199" s="52">
        <v>4415352</v>
      </c>
      <c r="E199" s="52">
        <v>669338</v>
      </c>
      <c r="F199" s="45" t="s">
        <v>60</v>
      </c>
      <c r="G199" s="49">
        <v>13</v>
      </c>
      <c r="H199" s="48" t="s">
        <v>165</v>
      </c>
      <c r="I199" s="48" t="s">
        <v>302</v>
      </c>
      <c r="K199" s="21" t="s">
        <v>361</v>
      </c>
      <c r="M199" s="19">
        <v>39.873212</v>
      </c>
      <c r="N199" s="19">
        <v>-109.019961</v>
      </c>
      <c r="O199" s="20">
        <v>7142</v>
      </c>
      <c r="P199" s="14">
        <v>2530</v>
      </c>
      <c r="Q199" s="20">
        <f t="shared" si="5"/>
        <v>4612</v>
      </c>
      <c r="R199" s="20">
        <v>1</v>
      </c>
      <c r="W199" s="88">
        <v>0.36</v>
      </c>
      <c r="X199" s="21">
        <v>20</v>
      </c>
      <c r="AA199" s="29" t="s">
        <v>306</v>
      </c>
    </row>
    <row r="200" spans="2:27" ht="14.25">
      <c r="B200" s="14" t="s">
        <v>373</v>
      </c>
      <c r="C200" s="3" t="s">
        <v>364</v>
      </c>
      <c r="D200" s="52">
        <v>4415352</v>
      </c>
      <c r="E200" s="52">
        <v>669338</v>
      </c>
      <c r="F200" s="45" t="s">
        <v>60</v>
      </c>
      <c r="G200" s="49">
        <v>13</v>
      </c>
      <c r="H200" s="48" t="s">
        <v>165</v>
      </c>
      <c r="I200" s="48" t="s">
        <v>302</v>
      </c>
      <c r="K200" s="21" t="s">
        <v>361</v>
      </c>
      <c r="M200" s="19">
        <v>39.873212</v>
      </c>
      <c r="N200" s="19">
        <v>-109.019961</v>
      </c>
      <c r="O200" s="20">
        <v>7142</v>
      </c>
      <c r="P200" s="14">
        <v>3160</v>
      </c>
      <c r="Q200" s="20">
        <f t="shared" si="5"/>
        <v>3982</v>
      </c>
      <c r="R200" s="20">
        <v>1</v>
      </c>
      <c r="W200" s="88">
        <v>0.38</v>
      </c>
      <c r="X200" s="21">
        <v>20</v>
      </c>
      <c r="AA200" s="29" t="s">
        <v>306</v>
      </c>
    </row>
    <row r="201" spans="2:27" ht="14.25">
      <c r="B201" s="14" t="s">
        <v>373</v>
      </c>
      <c r="C201" s="3" t="s">
        <v>364</v>
      </c>
      <c r="D201" s="52">
        <v>4415352</v>
      </c>
      <c r="E201" s="52">
        <v>669338</v>
      </c>
      <c r="F201" s="45" t="s">
        <v>60</v>
      </c>
      <c r="G201" s="49">
        <v>13</v>
      </c>
      <c r="H201" s="48" t="s">
        <v>165</v>
      </c>
      <c r="I201" s="48" t="s">
        <v>302</v>
      </c>
      <c r="K201" s="21" t="s">
        <v>361</v>
      </c>
      <c r="M201" s="19">
        <v>39.873212</v>
      </c>
      <c r="N201" s="19">
        <v>-109.019961</v>
      </c>
      <c r="O201" s="20">
        <v>7142</v>
      </c>
      <c r="P201" s="14">
        <v>3490</v>
      </c>
      <c r="Q201" s="20">
        <f t="shared" si="5"/>
        <v>3652</v>
      </c>
      <c r="R201" s="20">
        <v>1</v>
      </c>
      <c r="W201" s="88">
        <v>0.39</v>
      </c>
      <c r="X201" s="21">
        <v>20</v>
      </c>
      <c r="AA201" s="29" t="s">
        <v>306</v>
      </c>
    </row>
    <row r="202" spans="2:27" ht="14.25">
      <c r="B202" s="14" t="s">
        <v>373</v>
      </c>
      <c r="C202" s="3" t="s">
        <v>364</v>
      </c>
      <c r="D202" s="52">
        <v>4415352</v>
      </c>
      <c r="E202" s="52">
        <v>669338</v>
      </c>
      <c r="F202" s="45" t="s">
        <v>60</v>
      </c>
      <c r="G202" s="49">
        <v>13</v>
      </c>
      <c r="H202" s="48" t="s">
        <v>165</v>
      </c>
      <c r="I202" s="48" t="s">
        <v>302</v>
      </c>
      <c r="K202" s="21" t="s">
        <v>361</v>
      </c>
      <c r="M202" s="19">
        <v>39.873212</v>
      </c>
      <c r="N202" s="19">
        <v>-109.019961</v>
      </c>
      <c r="O202" s="20">
        <v>7142</v>
      </c>
      <c r="P202" s="14">
        <v>4000</v>
      </c>
      <c r="Q202" s="20">
        <f t="shared" si="5"/>
        <v>3142</v>
      </c>
      <c r="R202" s="20">
        <v>1</v>
      </c>
      <c r="W202" s="88">
        <v>0.41</v>
      </c>
      <c r="X202" s="21">
        <v>20</v>
      </c>
      <c r="AA202" s="29" t="s">
        <v>306</v>
      </c>
    </row>
    <row r="203" spans="2:28" ht="14.25">
      <c r="B203" s="14" t="s">
        <v>373</v>
      </c>
      <c r="C203" s="3" t="s">
        <v>364</v>
      </c>
      <c r="D203" s="52">
        <v>4415352</v>
      </c>
      <c r="E203" s="52">
        <v>669338</v>
      </c>
      <c r="F203" s="45" t="s">
        <v>60</v>
      </c>
      <c r="G203" s="49">
        <v>13</v>
      </c>
      <c r="H203" s="48" t="s">
        <v>165</v>
      </c>
      <c r="I203" s="48" t="s">
        <v>302</v>
      </c>
      <c r="K203" s="21" t="s">
        <v>361</v>
      </c>
      <c r="M203" s="19">
        <v>39.873212</v>
      </c>
      <c r="N203" s="19">
        <v>-109.019961</v>
      </c>
      <c r="O203" s="20">
        <v>7142</v>
      </c>
      <c r="P203" s="14">
        <v>4600</v>
      </c>
      <c r="Q203" s="20">
        <f t="shared" si="5"/>
        <v>2542</v>
      </c>
      <c r="R203" s="20">
        <v>1</v>
      </c>
      <c r="T203" s="21" t="s">
        <v>304</v>
      </c>
      <c r="W203" s="88">
        <v>0.44</v>
      </c>
      <c r="X203" s="21">
        <v>20</v>
      </c>
      <c r="AA203" s="29" t="s">
        <v>313</v>
      </c>
      <c r="AB203" s="29" t="s">
        <v>306</v>
      </c>
    </row>
    <row r="204" spans="2:28" ht="14.25">
      <c r="B204" s="14" t="s">
        <v>373</v>
      </c>
      <c r="C204" s="3" t="s">
        <v>364</v>
      </c>
      <c r="D204" s="52">
        <v>4415352</v>
      </c>
      <c r="E204" s="52">
        <v>669338</v>
      </c>
      <c r="F204" s="45" t="s">
        <v>60</v>
      </c>
      <c r="G204" s="49">
        <v>13</v>
      </c>
      <c r="H204" s="48" t="s">
        <v>165</v>
      </c>
      <c r="I204" s="48" t="s">
        <v>302</v>
      </c>
      <c r="K204" s="21" t="s">
        <v>361</v>
      </c>
      <c r="M204" s="19">
        <v>39.873212</v>
      </c>
      <c r="N204" s="19">
        <v>-109.019961</v>
      </c>
      <c r="O204" s="20">
        <v>7142</v>
      </c>
      <c r="P204" s="14">
        <v>5260</v>
      </c>
      <c r="Q204" s="20">
        <f t="shared" si="5"/>
        <v>1882</v>
      </c>
      <c r="R204" s="20">
        <v>1</v>
      </c>
      <c r="T204" s="21" t="s">
        <v>303</v>
      </c>
      <c r="W204" s="88">
        <v>0.46</v>
      </c>
      <c r="X204" s="21">
        <v>20</v>
      </c>
      <c r="AA204" s="29" t="s">
        <v>313</v>
      </c>
      <c r="AB204" s="29" t="s">
        <v>306</v>
      </c>
    </row>
    <row r="205" spans="2:28" ht="14.25">
      <c r="B205" s="14" t="s">
        <v>373</v>
      </c>
      <c r="C205" s="3" t="s">
        <v>364</v>
      </c>
      <c r="D205" s="52">
        <v>4415352</v>
      </c>
      <c r="E205" s="52">
        <v>669338</v>
      </c>
      <c r="F205" s="45" t="s">
        <v>60</v>
      </c>
      <c r="G205" s="49">
        <v>13</v>
      </c>
      <c r="H205" s="48" t="s">
        <v>165</v>
      </c>
      <c r="I205" s="48" t="s">
        <v>302</v>
      </c>
      <c r="K205" s="21" t="s">
        <v>361</v>
      </c>
      <c r="M205" s="19">
        <v>39.873212</v>
      </c>
      <c r="N205" s="19">
        <v>-109.019961</v>
      </c>
      <c r="O205" s="20">
        <v>7142</v>
      </c>
      <c r="P205" s="14">
        <v>5800</v>
      </c>
      <c r="Q205" s="20">
        <f t="shared" si="5"/>
        <v>1342</v>
      </c>
      <c r="R205" s="20">
        <v>1</v>
      </c>
      <c r="T205" s="21" t="s">
        <v>305</v>
      </c>
      <c r="W205" s="88">
        <v>0.47</v>
      </c>
      <c r="X205" s="21">
        <v>20</v>
      </c>
      <c r="AA205" s="29" t="s">
        <v>313</v>
      </c>
      <c r="AB205" s="29" t="s">
        <v>306</v>
      </c>
    </row>
    <row r="206" spans="1:28" ht="14.25">
      <c r="A206" s="29"/>
      <c r="B206" s="16" t="s">
        <v>370</v>
      </c>
      <c r="C206" s="3" t="s">
        <v>363</v>
      </c>
      <c r="D206" s="52">
        <v>4405163</v>
      </c>
      <c r="E206" s="52">
        <v>683700</v>
      </c>
      <c r="F206" s="48" t="s">
        <v>26</v>
      </c>
      <c r="G206" s="49">
        <v>21</v>
      </c>
      <c r="H206" s="48" t="s">
        <v>133</v>
      </c>
      <c r="I206" s="48" t="s">
        <v>294</v>
      </c>
      <c r="J206" s="29"/>
      <c r="K206" s="21" t="s">
        <v>361</v>
      </c>
      <c r="L206" s="48"/>
      <c r="M206" s="19">
        <v>39.77849</v>
      </c>
      <c r="N206" s="19">
        <v>-108.854992</v>
      </c>
      <c r="O206" s="38">
        <v>8294</v>
      </c>
      <c r="P206" s="16">
        <v>2025</v>
      </c>
      <c r="Q206" s="20">
        <f t="shared" si="5"/>
        <v>6269</v>
      </c>
      <c r="R206" s="20">
        <v>1</v>
      </c>
      <c r="T206" s="38" t="s">
        <v>296</v>
      </c>
      <c r="U206" s="29"/>
      <c r="V206" s="29"/>
      <c r="W206" s="39">
        <v>0.54</v>
      </c>
      <c r="X206" s="29">
        <v>106</v>
      </c>
      <c r="Y206" s="36">
        <v>0.11</v>
      </c>
      <c r="Z206" s="36"/>
      <c r="AA206" s="29" t="s">
        <v>295</v>
      </c>
      <c r="AB206" s="29"/>
    </row>
    <row r="207" spans="2:29" ht="14.25">
      <c r="B207" s="14" t="s">
        <v>399</v>
      </c>
      <c r="C207" s="3" t="s">
        <v>332</v>
      </c>
      <c r="D207" s="44">
        <v>4395922.4035</v>
      </c>
      <c r="E207" s="44">
        <v>620255.47435</v>
      </c>
      <c r="G207" s="46">
        <v>8</v>
      </c>
      <c r="H207" s="45" t="s">
        <v>184</v>
      </c>
      <c r="I207" s="45" t="s">
        <v>97</v>
      </c>
      <c r="J207" s="21" t="s">
        <v>22</v>
      </c>
      <c r="K207" s="21" t="s">
        <v>43</v>
      </c>
      <c r="L207" s="45" t="s">
        <v>265</v>
      </c>
      <c r="M207" s="47">
        <v>39.70658</v>
      </c>
      <c r="N207" s="47">
        <v>-109.59724</v>
      </c>
      <c r="O207" s="20">
        <v>5945</v>
      </c>
      <c r="P207" s="14">
        <v>6635</v>
      </c>
      <c r="Q207" s="20">
        <v>-690</v>
      </c>
      <c r="R207" s="20">
        <v>1</v>
      </c>
      <c r="S207" s="20" t="s">
        <v>20</v>
      </c>
      <c r="T207" s="21" t="s">
        <v>266</v>
      </c>
      <c r="U207" s="21" t="s">
        <v>234</v>
      </c>
      <c r="W207" s="23">
        <v>0.89</v>
      </c>
      <c r="X207" s="20">
        <v>51</v>
      </c>
      <c r="Y207" s="22">
        <v>0.05</v>
      </c>
      <c r="Z207" s="22"/>
      <c r="AA207" s="21" t="s">
        <v>295</v>
      </c>
      <c r="AB207" s="21" t="s">
        <v>24</v>
      </c>
      <c r="AC207" s="21" t="s">
        <v>315</v>
      </c>
    </row>
    <row r="208" spans="2:28" ht="14.25">
      <c r="B208" s="10" t="s">
        <v>495</v>
      </c>
      <c r="C208" s="3" t="s">
        <v>491</v>
      </c>
      <c r="D208" s="32">
        <v>4436463</v>
      </c>
      <c r="E208" s="32">
        <v>649312</v>
      </c>
      <c r="F208" s="31" t="s">
        <v>492</v>
      </c>
      <c r="G208" s="32" t="s">
        <v>493</v>
      </c>
      <c r="H208" s="31" t="s">
        <v>117</v>
      </c>
      <c r="I208" s="31" t="s">
        <v>115</v>
      </c>
      <c r="K208" s="21" t="s">
        <v>43</v>
      </c>
      <c r="L208" s="11" t="s">
        <v>494</v>
      </c>
      <c r="M208" s="9">
        <v>40.0671</v>
      </c>
      <c r="N208" s="9">
        <v>-109.24917</v>
      </c>
      <c r="O208" s="20">
        <v>5058</v>
      </c>
      <c r="P208" s="13">
        <v>9632</v>
      </c>
      <c r="Q208" s="20">
        <f aca="true" t="shared" si="6" ref="Q208:Q222">O208-P208</f>
        <v>-4574</v>
      </c>
      <c r="R208" s="20">
        <v>1</v>
      </c>
      <c r="W208" s="89">
        <v>0.67</v>
      </c>
      <c r="X208" s="49">
        <v>12</v>
      </c>
      <c r="Y208" s="21">
        <v>0.06</v>
      </c>
      <c r="AA208" s="21" t="s">
        <v>508</v>
      </c>
      <c r="AB208" s="21" t="s">
        <v>509</v>
      </c>
    </row>
    <row r="209" spans="2:28" ht="14.25">
      <c r="B209" s="10" t="s">
        <v>495</v>
      </c>
      <c r="C209" s="3" t="s">
        <v>491</v>
      </c>
      <c r="D209" s="32">
        <v>4436463</v>
      </c>
      <c r="E209" s="32">
        <v>649312</v>
      </c>
      <c r="F209" s="31" t="s">
        <v>492</v>
      </c>
      <c r="G209" s="32" t="s">
        <v>493</v>
      </c>
      <c r="H209" s="31" t="s">
        <v>117</v>
      </c>
      <c r="I209" s="31" t="s">
        <v>115</v>
      </c>
      <c r="K209" s="21" t="s">
        <v>43</v>
      </c>
      <c r="L209" s="11" t="s">
        <v>494</v>
      </c>
      <c r="M209" s="9">
        <v>40.0671</v>
      </c>
      <c r="N209" s="9">
        <v>-109.24917</v>
      </c>
      <c r="O209" s="20">
        <v>5058</v>
      </c>
      <c r="P209" s="13">
        <v>9639</v>
      </c>
      <c r="Q209" s="20">
        <f t="shared" si="6"/>
        <v>-4581</v>
      </c>
      <c r="R209" s="20">
        <v>1</v>
      </c>
      <c r="W209" s="89">
        <v>0.69</v>
      </c>
      <c r="X209" s="49">
        <v>16</v>
      </c>
      <c r="Y209" s="21">
        <v>0.08</v>
      </c>
      <c r="AA209" s="21" t="s">
        <v>496</v>
      </c>
      <c r="AB209" s="21" t="s">
        <v>509</v>
      </c>
    </row>
    <row r="210" spans="2:28" ht="14.25">
      <c r="B210" s="10" t="s">
        <v>495</v>
      </c>
      <c r="C210" s="3" t="s">
        <v>491</v>
      </c>
      <c r="D210" s="32">
        <v>4436463</v>
      </c>
      <c r="E210" s="32">
        <v>649312</v>
      </c>
      <c r="F210" s="31" t="s">
        <v>492</v>
      </c>
      <c r="G210" s="32" t="s">
        <v>493</v>
      </c>
      <c r="H210" s="31" t="s">
        <v>117</v>
      </c>
      <c r="I210" s="31" t="s">
        <v>115</v>
      </c>
      <c r="K210" s="21" t="s">
        <v>43</v>
      </c>
      <c r="L210" s="11" t="s">
        <v>494</v>
      </c>
      <c r="M210" s="9">
        <v>40.0671</v>
      </c>
      <c r="N210" s="9">
        <v>-109.24917</v>
      </c>
      <c r="O210" s="20">
        <v>5058</v>
      </c>
      <c r="P210" s="13">
        <v>9651</v>
      </c>
      <c r="Q210" s="20">
        <f t="shared" si="6"/>
        <v>-4593</v>
      </c>
      <c r="R210" s="20">
        <v>1</v>
      </c>
      <c r="W210" s="89">
        <v>0.73</v>
      </c>
      <c r="X210" s="49">
        <v>18</v>
      </c>
      <c r="Y210" s="21">
        <v>0.07</v>
      </c>
      <c r="AA210" s="21" t="s">
        <v>496</v>
      </c>
      <c r="AB210" s="21" t="s">
        <v>509</v>
      </c>
    </row>
    <row r="211" spans="2:28" ht="14.25">
      <c r="B211" s="10" t="s">
        <v>495</v>
      </c>
      <c r="C211" s="3" t="s">
        <v>491</v>
      </c>
      <c r="D211" s="32">
        <v>4436463</v>
      </c>
      <c r="E211" s="32">
        <v>649312</v>
      </c>
      <c r="F211" s="31" t="s">
        <v>492</v>
      </c>
      <c r="G211" s="32" t="s">
        <v>493</v>
      </c>
      <c r="H211" s="31" t="s">
        <v>117</v>
      </c>
      <c r="I211" s="31" t="s">
        <v>115</v>
      </c>
      <c r="K211" s="21" t="s">
        <v>43</v>
      </c>
      <c r="L211" s="11" t="s">
        <v>494</v>
      </c>
      <c r="M211" s="9">
        <v>40.0671</v>
      </c>
      <c r="N211" s="9">
        <v>-109.24917</v>
      </c>
      <c r="O211" s="20">
        <v>5058</v>
      </c>
      <c r="P211" s="13">
        <v>9658</v>
      </c>
      <c r="Q211" s="20">
        <f t="shared" si="6"/>
        <v>-4600</v>
      </c>
      <c r="R211" s="20">
        <v>1</v>
      </c>
      <c r="W211" s="89">
        <v>0.8</v>
      </c>
      <c r="X211" s="49">
        <v>14</v>
      </c>
      <c r="Y211" s="21">
        <v>0.06</v>
      </c>
      <c r="AA211" s="21" t="s">
        <v>496</v>
      </c>
      <c r="AB211" s="21" t="s">
        <v>509</v>
      </c>
    </row>
    <row r="212" spans="2:28" ht="14.25">
      <c r="B212" s="10" t="s">
        <v>495</v>
      </c>
      <c r="C212" s="3" t="s">
        <v>491</v>
      </c>
      <c r="D212" s="32">
        <v>4436463</v>
      </c>
      <c r="E212" s="32">
        <v>649312</v>
      </c>
      <c r="F212" s="31" t="s">
        <v>492</v>
      </c>
      <c r="G212" s="32" t="s">
        <v>493</v>
      </c>
      <c r="H212" s="31" t="s">
        <v>117</v>
      </c>
      <c r="I212" s="31" t="s">
        <v>115</v>
      </c>
      <c r="K212" s="21" t="s">
        <v>43</v>
      </c>
      <c r="L212" s="11" t="s">
        <v>494</v>
      </c>
      <c r="M212" s="9">
        <v>40.0671</v>
      </c>
      <c r="N212" s="9">
        <v>-109.24917</v>
      </c>
      <c r="O212" s="20">
        <v>5058</v>
      </c>
      <c r="P212" s="13">
        <v>9668</v>
      </c>
      <c r="Q212" s="20">
        <f t="shared" si="6"/>
        <v>-4610</v>
      </c>
      <c r="R212" s="20">
        <v>1</v>
      </c>
      <c r="W212" s="89">
        <v>0.68</v>
      </c>
      <c r="X212" s="49">
        <v>12</v>
      </c>
      <c r="Y212" s="21">
        <v>0.07</v>
      </c>
      <c r="AA212" s="21" t="s">
        <v>496</v>
      </c>
      <c r="AB212" s="21" t="s">
        <v>509</v>
      </c>
    </row>
    <row r="213" spans="2:28" ht="14.25">
      <c r="B213" s="10" t="s">
        <v>495</v>
      </c>
      <c r="C213" s="3" t="s">
        <v>491</v>
      </c>
      <c r="D213" s="32">
        <v>4436463</v>
      </c>
      <c r="E213" s="32">
        <v>649312</v>
      </c>
      <c r="F213" s="31" t="s">
        <v>492</v>
      </c>
      <c r="G213" s="32" t="s">
        <v>493</v>
      </c>
      <c r="H213" s="31" t="s">
        <v>117</v>
      </c>
      <c r="I213" s="31" t="s">
        <v>115</v>
      </c>
      <c r="K213" s="21" t="s">
        <v>43</v>
      </c>
      <c r="L213" s="11" t="s">
        <v>494</v>
      </c>
      <c r="M213" s="9">
        <v>40.0671</v>
      </c>
      <c r="N213" s="9">
        <v>-109.24917</v>
      </c>
      <c r="O213" s="20">
        <v>5058</v>
      </c>
      <c r="P213" s="13">
        <v>9676.5</v>
      </c>
      <c r="Q213" s="20">
        <f t="shared" si="6"/>
        <v>-4618.5</v>
      </c>
      <c r="R213" s="20">
        <v>1</v>
      </c>
      <c r="W213" s="89">
        <v>0.6</v>
      </c>
      <c r="X213" s="49">
        <v>15</v>
      </c>
      <c r="Y213" s="21">
        <v>0.06</v>
      </c>
      <c r="AA213" s="21" t="s">
        <v>496</v>
      </c>
      <c r="AB213" s="21" t="s">
        <v>509</v>
      </c>
    </row>
    <row r="214" spans="2:28" ht="14.25">
      <c r="B214" s="10" t="s">
        <v>495</v>
      </c>
      <c r="C214" s="3" t="s">
        <v>491</v>
      </c>
      <c r="D214" s="32">
        <v>4436463</v>
      </c>
      <c r="E214" s="32">
        <v>649312</v>
      </c>
      <c r="F214" s="31" t="s">
        <v>492</v>
      </c>
      <c r="G214" s="32" t="s">
        <v>493</v>
      </c>
      <c r="H214" s="31" t="s">
        <v>117</v>
      </c>
      <c r="I214" s="31" t="s">
        <v>115</v>
      </c>
      <c r="K214" s="21" t="s">
        <v>43</v>
      </c>
      <c r="L214" s="11" t="s">
        <v>494</v>
      </c>
      <c r="M214" s="9">
        <v>40.0671</v>
      </c>
      <c r="N214" s="9">
        <v>-109.24917</v>
      </c>
      <c r="O214" s="20">
        <v>5058</v>
      </c>
      <c r="P214" s="13">
        <v>9687.5</v>
      </c>
      <c r="Q214" s="20">
        <f t="shared" si="6"/>
        <v>-4629.5</v>
      </c>
      <c r="R214" s="20">
        <v>1</v>
      </c>
      <c r="W214" s="89">
        <v>0.78</v>
      </c>
      <c r="X214" s="49">
        <v>20</v>
      </c>
      <c r="Y214" s="21">
        <v>0.07</v>
      </c>
      <c r="AA214" s="21" t="s">
        <v>496</v>
      </c>
      <c r="AB214" s="21" t="s">
        <v>509</v>
      </c>
    </row>
    <row r="215" spans="2:28" ht="14.25">
      <c r="B215" s="10" t="s">
        <v>495</v>
      </c>
      <c r="C215" s="3" t="s">
        <v>491</v>
      </c>
      <c r="D215" s="32">
        <v>4436463</v>
      </c>
      <c r="E215" s="32">
        <v>649312</v>
      </c>
      <c r="F215" s="31" t="s">
        <v>492</v>
      </c>
      <c r="G215" s="32" t="s">
        <v>493</v>
      </c>
      <c r="H215" s="31" t="s">
        <v>117</v>
      </c>
      <c r="I215" s="31" t="s">
        <v>115</v>
      </c>
      <c r="K215" s="21" t="s">
        <v>43</v>
      </c>
      <c r="L215" s="11" t="s">
        <v>494</v>
      </c>
      <c r="M215" s="9">
        <v>40.0671</v>
      </c>
      <c r="N215" s="9">
        <v>-109.24917</v>
      </c>
      <c r="O215" s="20">
        <v>5058</v>
      </c>
      <c r="P215" s="13">
        <v>9691</v>
      </c>
      <c r="Q215" s="20">
        <f t="shared" si="6"/>
        <v>-4633</v>
      </c>
      <c r="R215" s="20">
        <v>1</v>
      </c>
      <c r="W215" s="89">
        <v>0.74</v>
      </c>
      <c r="X215" s="49">
        <v>15</v>
      </c>
      <c r="Y215" s="21">
        <v>0.06</v>
      </c>
      <c r="AA215" s="21" t="s">
        <v>496</v>
      </c>
      <c r="AB215" s="21" t="s">
        <v>509</v>
      </c>
    </row>
    <row r="216" spans="2:28" ht="14.25">
      <c r="B216" s="10" t="s">
        <v>495</v>
      </c>
      <c r="C216" s="3" t="s">
        <v>491</v>
      </c>
      <c r="D216" s="32">
        <v>4436463</v>
      </c>
      <c r="E216" s="32">
        <v>649312</v>
      </c>
      <c r="F216" s="31" t="s">
        <v>492</v>
      </c>
      <c r="G216" s="32" t="s">
        <v>493</v>
      </c>
      <c r="H216" s="31" t="s">
        <v>117</v>
      </c>
      <c r="I216" s="31" t="s">
        <v>115</v>
      </c>
      <c r="K216" s="21" t="s">
        <v>43</v>
      </c>
      <c r="L216" s="11" t="s">
        <v>494</v>
      </c>
      <c r="M216" s="9">
        <v>40.0671</v>
      </c>
      <c r="N216" s="9">
        <v>-109.24917</v>
      </c>
      <c r="O216" s="20">
        <v>5058</v>
      </c>
      <c r="P216" s="13">
        <v>9699.5</v>
      </c>
      <c r="Q216" s="20">
        <f t="shared" si="6"/>
        <v>-4641.5</v>
      </c>
      <c r="R216" s="20">
        <v>1</v>
      </c>
      <c r="W216" s="89">
        <v>0.79</v>
      </c>
      <c r="X216" s="49">
        <v>17</v>
      </c>
      <c r="Y216" s="21">
        <v>0.06</v>
      </c>
      <c r="AA216" s="21" t="s">
        <v>496</v>
      </c>
      <c r="AB216" s="21" t="s">
        <v>509</v>
      </c>
    </row>
    <row r="217" spans="2:28" ht="14.25">
      <c r="B217" s="10" t="s">
        <v>495</v>
      </c>
      <c r="C217" s="3" t="s">
        <v>491</v>
      </c>
      <c r="D217" s="32">
        <v>4436463</v>
      </c>
      <c r="E217" s="32">
        <v>649312</v>
      </c>
      <c r="F217" s="31" t="s">
        <v>492</v>
      </c>
      <c r="G217" s="32" t="s">
        <v>493</v>
      </c>
      <c r="H217" s="31" t="s">
        <v>117</v>
      </c>
      <c r="I217" s="31" t="s">
        <v>115</v>
      </c>
      <c r="K217" s="21" t="s">
        <v>43</v>
      </c>
      <c r="L217" s="11" t="s">
        <v>494</v>
      </c>
      <c r="M217" s="9">
        <v>40.0671</v>
      </c>
      <c r="N217" s="9">
        <v>-109.24917</v>
      </c>
      <c r="O217" s="20">
        <v>5058</v>
      </c>
      <c r="P217" s="13">
        <v>9707.5</v>
      </c>
      <c r="Q217" s="20">
        <f t="shared" si="6"/>
        <v>-4649.5</v>
      </c>
      <c r="R217" s="20">
        <v>1</v>
      </c>
      <c r="W217" s="89">
        <v>0.86</v>
      </c>
      <c r="X217" s="49">
        <v>20</v>
      </c>
      <c r="Y217" s="21">
        <v>0.07</v>
      </c>
      <c r="AA217" s="21" t="s">
        <v>496</v>
      </c>
      <c r="AB217" s="21" t="s">
        <v>509</v>
      </c>
    </row>
    <row r="218" spans="2:28" ht="14.25">
      <c r="B218" s="10" t="s">
        <v>495</v>
      </c>
      <c r="C218" s="3" t="s">
        <v>491</v>
      </c>
      <c r="D218" s="32">
        <v>4436463</v>
      </c>
      <c r="E218" s="32">
        <v>649312</v>
      </c>
      <c r="F218" s="31" t="s">
        <v>492</v>
      </c>
      <c r="G218" s="32" t="s">
        <v>493</v>
      </c>
      <c r="H218" s="31" t="s">
        <v>117</v>
      </c>
      <c r="I218" s="31" t="s">
        <v>115</v>
      </c>
      <c r="K218" s="21" t="s">
        <v>43</v>
      </c>
      <c r="L218" s="11" t="s">
        <v>494</v>
      </c>
      <c r="M218" s="9">
        <v>40.0671</v>
      </c>
      <c r="N218" s="9">
        <v>-109.24917</v>
      </c>
      <c r="O218" s="20">
        <v>5058</v>
      </c>
      <c r="P218" s="13">
        <v>9715.5</v>
      </c>
      <c r="Q218" s="20">
        <f t="shared" si="6"/>
        <v>-4657.5</v>
      </c>
      <c r="R218" s="20">
        <v>1</v>
      </c>
      <c r="W218" s="89">
        <v>0.85</v>
      </c>
      <c r="X218" s="49">
        <v>20</v>
      </c>
      <c r="Y218" s="21">
        <v>0.08</v>
      </c>
      <c r="AA218" s="21" t="s">
        <v>496</v>
      </c>
      <c r="AB218" s="21" t="s">
        <v>509</v>
      </c>
    </row>
    <row r="219" spans="2:28" ht="14.25">
      <c r="B219" s="10" t="s">
        <v>495</v>
      </c>
      <c r="C219" s="3" t="s">
        <v>491</v>
      </c>
      <c r="D219" s="32">
        <v>4436463</v>
      </c>
      <c r="E219" s="32">
        <v>649312</v>
      </c>
      <c r="F219" s="31" t="s">
        <v>492</v>
      </c>
      <c r="G219" s="32" t="s">
        <v>493</v>
      </c>
      <c r="H219" s="31" t="s">
        <v>117</v>
      </c>
      <c r="I219" s="31" t="s">
        <v>115</v>
      </c>
      <c r="K219" s="21" t="s">
        <v>43</v>
      </c>
      <c r="L219" s="11" t="s">
        <v>494</v>
      </c>
      <c r="M219" s="9">
        <v>40.0671</v>
      </c>
      <c r="N219" s="9">
        <v>-109.24917</v>
      </c>
      <c r="O219" s="20">
        <v>5058</v>
      </c>
      <c r="P219" s="13">
        <v>9723.5</v>
      </c>
      <c r="Q219" s="20">
        <f t="shared" si="6"/>
        <v>-4665.5</v>
      </c>
      <c r="R219" s="20">
        <v>1</v>
      </c>
      <c r="W219" s="89">
        <v>0.93</v>
      </c>
      <c r="X219" s="49">
        <v>11</v>
      </c>
      <c r="Y219" s="21">
        <v>0.05</v>
      </c>
      <c r="AA219" s="21" t="s">
        <v>496</v>
      </c>
      <c r="AB219" s="21" t="s">
        <v>509</v>
      </c>
    </row>
    <row r="220" spans="2:28" ht="14.25">
      <c r="B220" s="10" t="s">
        <v>495</v>
      </c>
      <c r="C220" s="3" t="s">
        <v>491</v>
      </c>
      <c r="D220" s="32">
        <v>4436463</v>
      </c>
      <c r="E220" s="32">
        <v>649312</v>
      </c>
      <c r="F220" s="31" t="s">
        <v>492</v>
      </c>
      <c r="G220" s="32" t="s">
        <v>493</v>
      </c>
      <c r="H220" s="31" t="s">
        <v>117</v>
      </c>
      <c r="I220" s="31" t="s">
        <v>115</v>
      </c>
      <c r="K220" s="21" t="s">
        <v>43</v>
      </c>
      <c r="L220" s="11" t="s">
        <v>494</v>
      </c>
      <c r="M220" s="9">
        <v>40.0671</v>
      </c>
      <c r="N220" s="9">
        <v>-109.24917</v>
      </c>
      <c r="O220" s="20">
        <v>5058</v>
      </c>
      <c r="P220" s="13">
        <v>9734.5</v>
      </c>
      <c r="Q220" s="20">
        <f t="shared" si="6"/>
        <v>-4676.5</v>
      </c>
      <c r="R220" s="20">
        <v>1</v>
      </c>
      <c r="W220" s="89">
        <v>0.9</v>
      </c>
      <c r="X220" s="49">
        <v>18</v>
      </c>
      <c r="Y220" s="21">
        <v>0.09</v>
      </c>
      <c r="AA220" s="21" t="s">
        <v>496</v>
      </c>
      <c r="AB220" s="21" t="s">
        <v>509</v>
      </c>
    </row>
    <row r="221" spans="2:28" ht="14.25">
      <c r="B221" s="10" t="s">
        <v>495</v>
      </c>
      <c r="C221" s="3" t="s">
        <v>491</v>
      </c>
      <c r="D221" s="32">
        <v>4436463</v>
      </c>
      <c r="E221" s="32">
        <v>649312</v>
      </c>
      <c r="F221" s="31" t="s">
        <v>492</v>
      </c>
      <c r="G221" s="32" t="s">
        <v>493</v>
      </c>
      <c r="H221" s="31" t="s">
        <v>117</v>
      </c>
      <c r="I221" s="31" t="s">
        <v>115</v>
      </c>
      <c r="K221" s="21" t="s">
        <v>43</v>
      </c>
      <c r="L221" s="11" t="s">
        <v>494</v>
      </c>
      <c r="M221" s="9">
        <v>40.0671</v>
      </c>
      <c r="N221" s="9">
        <v>-109.24917</v>
      </c>
      <c r="O221" s="20">
        <v>5058</v>
      </c>
      <c r="P221" s="13">
        <v>9746</v>
      </c>
      <c r="Q221" s="20">
        <f t="shared" si="6"/>
        <v>-4688</v>
      </c>
      <c r="R221" s="20">
        <v>1</v>
      </c>
      <c r="W221" s="89">
        <v>0.91</v>
      </c>
      <c r="X221" s="49">
        <v>13</v>
      </c>
      <c r="Y221" s="21">
        <v>0.06</v>
      </c>
      <c r="AA221" s="21" t="s">
        <v>496</v>
      </c>
      <c r="AB221" s="21" t="s">
        <v>509</v>
      </c>
    </row>
    <row r="222" spans="2:28" ht="14.25">
      <c r="B222" s="10" t="s">
        <v>495</v>
      </c>
      <c r="C222" s="3" t="s">
        <v>491</v>
      </c>
      <c r="D222" s="32">
        <v>4436463</v>
      </c>
      <c r="E222" s="32">
        <v>649312</v>
      </c>
      <c r="F222" s="31" t="s">
        <v>492</v>
      </c>
      <c r="G222" s="32" t="s">
        <v>493</v>
      </c>
      <c r="H222" s="31" t="s">
        <v>117</v>
      </c>
      <c r="I222" s="31" t="s">
        <v>115</v>
      </c>
      <c r="K222" s="21" t="s">
        <v>43</v>
      </c>
      <c r="L222" s="11" t="s">
        <v>494</v>
      </c>
      <c r="M222" s="9">
        <v>40.0671</v>
      </c>
      <c r="N222" s="9">
        <v>-109.24917</v>
      </c>
      <c r="O222" s="20">
        <v>5058</v>
      </c>
      <c r="P222" s="13">
        <v>9747</v>
      </c>
      <c r="Q222" s="20">
        <f t="shared" si="6"/>
        <v>-4689</v>
      </c>
      <c r="R222" s="20">
        <v>1</v>
      </c>
      <c r="W222" s="89">
        <v>0.78</v>
      </c>
      <c r="X222" s="49">
        <v>17</v>
      </c>
      <c r="Y222" s="21">
        <v>0.06</v>
      </c>
      <c r="AA222" s="21" t="s">
        <v>496</v>
      </c>
      <c r="AB222" s="21" t="s">
        <v>509</v>
      </c>
    </row>
    <row r="223" spans="2:30" ht="14.25">
      <c r="B223" s="14" t="s">
        <v>412</v>
      </c>
      <c r="C223" s="3" t="s">
        <v>346</v>
      </c>
      <c r="D223" s="44">
        <v>4369477.5967</v>
      </c>
      <c r="E223" s="44">
        <v>648021.5749</v>
      </c>
      <c r="F223" s="45" t="s">
        <v>42</v>
      </c>
      <c r="G223" s="46">
        <v>31</v>
      </c>
      <c r="H223" s="45" t="s">
        <v>148</v>
      </c>
      <c r="I223" s="45" t="s">
        <v>115</v>
      </c>
      <c r="J223" s="21" t="s">
        <v>22</v>
      </c>
      <c r="K223" s="21" t="s">
        <v>43</v>
      </c>
      <c r="L223" s="45" t="s">
        <v>44</v>
      </c>
      <c r="M223" s="47">
        <v>39.46404</v>
      </c>
      <c r="N223" s="47">
        <v>-109.27938</v>
      </c>
      <c r="O223" s="20">
        <v>8260</v>
      </c>
      <c r="P223" s="14">
        <v>3445</v>
      </c>
      <c r="Q223" s="20">
        <v>4815</v>
      </c>
      <c r="R223" s="20">
        <v>1</v>
      </c>
      <c r="S223" s="20" t="s">
        <v>20</v>
      </c>
      <c r="T223" s="21" t="s">
        <v>129</v>
      </c>
      <c r="U223" s="21" t="s">
        <v>234</v>
      </c>
      <c r="W223" s="23">
        <v>0.65</v>
      </c>
      <c r="X223" s="20">
        <v>50</v>
      </c>
      <c r="Y223" s="22">
        <v>0.06</v>
      </c>
      <c r="Z223" s="22"/>
      <c r="AA223" s="21" t="s">
        <v>295</v>
      </c>
      <c r="AB223" s="21" t="s">
        <v>24</v>
      </c>
      <c r="AC223" s="21" t="s">
        <v>315</v>
      </c>
      <c r="AD223" s="21" t="s">
        <v>341</v>
      </c>
    </row>
    <row r="224" spans="2:29" ht="14.25">
      <c r="B224" s="14" t="s">
        <v>412</v>
      </c>
      <c r="C224" s="3" t="s">
        <v>346</v>
      </c>
      <c r="D224" s="44">
        <v>4369477.5967</v>
      </c>
      <c r="E224" s="44">
        <v>648021.5749</v>
      </c>
      <c r="F224" s="45" t="s">
        <v>42</v>
      </c>
      <c r="G224" s="46">
        <v>31</v>
      </c>
      <c r="H224" s="45" t="s">
        <v>148</v>
      </c>
      <c r="I224" s="45" t="s">
        <v>115</v>
      </c>
      <c r="J224" s="21" t="s">
        <v>22</v>
      </c>
      <c r="K224" s="21" t="s">
        <v>43</v>
      </c>
      <c r="L224" s="45" t="s">
        <v>44</v>
      </c>
      <c r="M224" s="47">
        <v>39.46404</v>
      </c>
      <c r="N224" s="47">
        <v>-109.27938</v>
      </c>
      <c r="O224" s="20">
        <v>8260</v>
      </c>
      <c r="P224" s="14">
        <v>5200</v>
      </c>
      <c r="Q224" s="20">
        <v>3060</v>
      </c>
      <c r="R224" s="20">
        <v>1</v>
      </c>
      <c r="S224" s="20" t="s">
        <v>20</v>
      </c>
      <c r="T224" s="21" t="s">
        <v>266</v>
      </c>
      <c r="U224" s="21" t="s">
        <v>234</v>
      </c>
      <c r="W224" s="23">
        <v>0.76</v>
      </c>
      <c r="AA224" s="21" t="s">
        <v>24</v>
      </c>
      <c r="AB224" s="21" t="s">
        <v>341</v>
      </c>
      <c r="AC224" s="21" t="s">
        <v>315</v>
      </c>
    </row>
    <row r="225" spans="2:30" ht="14.25">
      <c r="B225" s="14" t="s">
        <v>405</v>
      </c>
      <c r="C225" s="3" t="s">
        <v>347</v>
      </c>
      <c r="D225" s="44">
        <v>4407399.1482</v>
      </c>
      <c r="E225" s="44">
        <v>663675.17272</v>
      </c>
      <c r="F225" s="45" t="s">
        <v>60</v>
      </c>
      <c r="G225" s="46">
        <v>2</v>
      </c>
      <c r="H225" s="45" t="s">
        <v>103</v>
      </c>
      <c r="I225" s="45" t="s">
        <v>93</v>
      </c>
      <c r="J225" s="21" t="s">
        <v>22</v>
      </c>
      <c r="K225" s="21" t="s">
        <v>43</v>
      </c>
      <c r="L225" s="45" t="s">
        <v>268</v>
      </c>
      <c r="M225" s="47">
        <v>39.80271</v>
      </c>
      <c r="N225" s="47">
        <v>-109.08813</v>
      </c>
      <c r="O225" s="20">
        <v>5786</v>
      </c>
      <c r="P225" s="14">
        <v>3575</v>
      </c>
      <c r="Q225" s="20">
        <v>2211</v>
      </c>
      <c r="R225" s="20">
        <v>1</v>
      </c>
      <c r="S225" s="20" t="s">
        <v>20</v>
      </c>
      <c r="T225" s="21" t="s">
        <v>129</v>
      </c>
      <c r="U225" s="21" t="s">
        <v>234</v>
      </c>
      <c r="W225" s="23">
        <v>0.62</v>
      </c>
      <c r="X225" s="20">
        <v>100</v>
      </c>
      <c r="Y225" s="22">
        <v>0.07</v>
      </c>
      <c r="Z225" s="22"/>
      <c r="AA225" s="21" t="s">
        <v>295</v>
      </c>
      <c r="AB225" s="21" t="s">
        <v>24</v>
      </c>
      <c r="AC225" s="21" t="s">
        <v>315</v>
      </c>
      <c r="AD225" s="21" t="s">
        <v>341</v>
      </c>
    </row>
    <row r="226" spans="2:27" ht="14.25">
      <c r="B226" s="14" t="s">
        <v>393</v>
      </c>
      <c r="C226" s="3" t="s">
        <v>245</v>
      </c>
      <c r="D226" s="44">
        <v>4456639.2679</v>
      </c>
      <c r="E226" s="44">
        <v>633973.13919</v>
      </c>
      <c r="F226" s="45" t="s">
        <v>80</v>
      </c>
      <c r="G226" s="46">
        <v>34</v>
      </c>
      <c r="H226" s="45" t="s">
        <v>130</v>
      </c>
      <c r="I226" s="45" t="s">
        <v>85</v>
      </c>
      <c r="J226" s="21" t="s">
        <v>22</v>
      </c>
      <c r="K226" s="21" t="s">
        <v>43</v>
      </c>
      <c r="L226" s="45" t="s">
        <v>246</v>
      </c>
      <c r="M226" s="47">
        <v>40.25139</v>
      </c>
      <c r="N226" s="47">
        <v>-109.42477</v>
      </c>
      <c r="O226" s="20">
        <v>5117</v>
      </c>
      <c r="P226" s="14">
        <v>6113</v>
      </c>
      <c r="Q226" s="20">
        <v>-996</v>
      </c>
      <c r="R226" s="20">
        <v>1</v>
      </c>
      <c r="S226" s="20" t="s">
        <v>90</v>
      </c>
      <c r="T226" s="21" t="s">
        <v>191</v>
      </c>
      <c r="U226" s="21" t="s">
        <v>56</v>
      </c>
      <c r="W226" s="23">
        <v>0.37</v>
      </c>
      <c r="X226" s="20"/>
      <c r="Y226" s="22"/>
      <c r="Z226" s="22"/>
      <c r="AA226" s="21" t="s">
        <v>24</v>
      </c>
    </row>
    <row r="227" spans="2:27" ht="14.25">
      <c r="B227" s="14" t="s">
        <v>394</v>
      </c>
      <c r="C227" s="3" t="s">
        <v>247</v>
      </c>
      <c r="D227" s="44">
        <v>4446925.9711</v>
      </c>
      <c r="E227" s="44">
        <v>624754.59817</v>
      </c>
      <c r="F227" s="45" t="s">
        <v>39</v>
      </c>
      <c r="G227" s="46">
        <v>34</v>
      </c>
      <c r="H227" s="45" t="s">
        <v>125</v>
      </c>
      <c r="I227" s="45" t="s">
        <v>97</v>
      </c>
      <c r="J227" s="21" t="s">
        <v>22</v>
      </c>
      <c r="K227" s="21" t="s">
        <v>43</v>
      </c>
      <c r="L227" s="45" t="s">
        <v>248</v>
      </c>
      <c r="M227" s="47">
        <v>40.16533</v>
      </c>
      <c r="N227" s="47">
        <v>-109.53501</v>
      </c>
      <c r="O227" s="20">
        <v>4773</v>
      </c>
      <c r="P227" s="14">
        <v>5782</v>
      </c>
      <c r="Q227" s="20">
        <v>-1009</v>
      </c>
      <c r="R227" s="20">
        <v>1</v>
      </c>
      <c r="S227" s="20" t="s">
        <v>90</v>
      </c>
      <c r="T227" s="21" t="s">
        <v>191</v>
      </c>
      <c r="U227" s="21" t="s">
        <v>56</v>
      </c>
      <c r="W227" s="23">
        <v>0.42</v>
      </c>
      <c r="X227" s="20"/>
      <c r="Y227" s="22"/>
      <c r="Z227" s="22"/>
      <c r="AA227" s="21" t="s">
        <v>24</v>
      </c>
    </row>
    <row r="228" spans="2:30" ht="14.25">
      <c r="B228" s="14" t="s">
        <v>415</v>
      </c>
      <c r="C228" s="3" t="s">
        <v>350</v>
      </c>
      <c r="D228" s="44">
        <v>4414474.1342</v>
      </c>
      <c r="E228" s="44">
        <v>620299.21942</v>
      </c>
      <c r="F228" s="45" t="s">
        <v>60</v>
      </c>
      <c r="G228" s="46">
        <v>8</v>
      </c>
      <c r="H228" s="45" t="s">
        <v>105</v>
      </c>
      <c r="I228" s="45" t="s">
        <v>97</v>
      </c>
      <c r="J228" s="21" t="s">
        <v>22</v>
      </c>
      <c r="K228" s="21" t="s">
        <v>43</v>
      </c>
      <c r="L228" s="45" t="s">
        <v>250</v>
      </c>
      <c r="M228" s="47">
        <v>39.87368</v>
      </c>
      <c r="N228" s="47">
        <v>-109.59333</v>
      </c>
      <c r="O228" s="20">
        <v>5459</v>
      </c>
      <c r="P228" s="14">
        <v>9195</v>
      </c>
      <c r="Q228" s="20">
        <v>-3736</v>
      </c>
      <c r="R228" s="20">
        <v>1</v>
      </c>
      <c r="S228" s="20" t="s">
        <v>20</v>
      </c>
      <c r="T228" s="21" t="s">
        <v>276</v>
      </c>
      <c r="U228" s="21" t="s">
        <v>56</v>
      </c>
      <c r="W228" s="23">
        <v>0.94</v>
      </c>
      <c r="X228" s="20">
        <v>68</v>
      </c>
      <c r="Y228" s="22">
        <v>0.06</v>
      </c>
      <c r="Z228" s="22"/>
      <c r="AA228" s="21" t="s">
        <v>295</v>
      </c>
      <c r="AB228" s="21" t="s">
        <v>24</v>
      </c>
      <c r="AC228" s="21" t="s">
        <v>341</v>
      </c>
      <c r="AD228" s="21" t="s">
        <v>315</v>
      </c>
    </row>
    <row r="229" spans="2:28" ht="14.25">
      <c r="B229" s="14" t="s">
        <v>414</v>
      </c>
      <c r="C229" s="3" t="s">
        <v>340</v>
      </c>
      <c r="D229" s="44">
        <v>4415042.2237</v>
      </c>
      <c r="E229" s="44">
        <v>619286.91254</v>
      </c>
      <c r="F229" s="45" t="s">
        <v>249</v>
      </c>
      <c r="G229" s="46">
        <v>7</v>
      </c>
      <c r="H229" s="45" t="s">
        <v>105</v>
      </c>
      <c r="I229" s="45" t="s">
        <v>97</v>
      </c>
      <c r="J229" s="21" t="s">
        <v>22</v>
      </c>
      <c r="K229" s="21" t="s">
        <v>43</v>
      </c>
      <c r="L229" s="45" t="s">
        <v>250</v>
      </c>
      <c r="M229" s="47">
        <v>39.87894</v>
      </c>
      <c r="N229" s="47">
        <v>-109.60506</v>
      </c>
      <c r="O229" s="20">
        <v>5534</v>
      </c>
      <c r="P229" s="14">
        <v>6988.104</v>
      </c>
      <c r="Q229" s="20">
        <v>-1454.1040000000003</v>
      </c>
      <c r="R229" s="20">
        <v>1</v>
      </c>
      <c r="S229" s="20"/>
      <c r="W229" s="23">
        <v>0.79</v>
      </c>
      <c r="X229" s="20"/>
      <c r="Y229" s="22"/>
      <c r="Z229" s="22"/>
      <c r="AA229" s="21" t="s">
        <v>28</v>
      </c>
      <c r="AB229" s="21" t="s">
        <v>308</v>
      </c>
    </row>
    <row r="230" spans="2:28" ht="14.25">
      <c r="B230" s="14" t="s">
        <v>414</v>
      </c>
      <c r="C230" s="3" t="s">
        <v>340</v>
      </c>
      <c r="D230" s="44">
        <v>4415042.2237</v>
      </c>
      <c r="E230" s="44">
        <v>619286.91254</v>
      </c>
      <c r="F230" s="45" t="s">
        <v>249</v>
      </c>
      <c r="G230" s="46">
        <v>7</v>
      </c>
      <c r="H230" s="45" t="s">
        <v>105</v>
      </c>
      <c r="I230" s="45" t="s">
        <v>97</v>
      </c>
      <c r="J230" s="21" t="s">
        <v>22</v>
      </c>
      <c r="K230" s="21" t="s">
        <v>43</v>
      </c>
      <c r="L230" s="45" t="s">
        <v>250</v>
      </c>
      <c r="M230" s="47">
        <v>39.87894</v>
      </c>
      <c r="N230" s="47">
        <v>-109.60506</v>
      </c>
      <c r="O230" s="20">
        <v>5534</v>
      </c>
      <c r="P230" s="14">
        <v>7709.88</v>
      </c>
      <c r="Q230" s="20">
        <v>-2175.88</v>
      </c>
      <c r="R230" s="20">
        <v>1</v>
      </c>
      <c r="S230" s="20"/>
      <c r="W230" s="23">
        <v>0.87</v>
      </c>
      <c r="X230" s="20"/>
      <c r="Y230" s="22"/>
      <c r="Z230" s="22"/>
      <c r="AA230" s="21" t="s">
        <v>28</v>
      </c>
      <c r="AB230" s="21" t="s">
        <v>308</v>
      </c>
    </row>
    <row r="231" spans="2:28" ht="14.25">
      <c r="B231" s="10" t="s">
        <v>504</v>
      </c>
      <c r="C231" s="12" t="s">
        <v>503</v>
      </c>
      <c r="D231" s="32">
        <v>4375969</v>
      </c>
      <c r="E231" s="32">
        <v>638840</v>
      </c>
      <c r="F231" s="31" t="s">
        <v>505</v>
      </c>
      <c r="G231" s="32">
        <v>7</v>
      </c>
      <c r="H231" s="31" t="s">
        <v>148</v>
      </c>
      <c r="I231" s="31" t="s">
        <v>95</v>
      </c>
      <c r="K231" s="21" t="s">
        <v>43</v>
      </c>
      <c r="L231" s="11" t="s">
        <v>506</v>
      </c>
      <c r="M231" s="9">
        <v>39.52404</v>
      </c>
      <c r="N231" s="9">
        <v>-109.38471</v>
      </c>
      <c r="O231" s="9">
        <v>7460</v>
      </c>
      <c r="P231" s="13">
        <v>7075.6</v>
      </c>
      <c r="Q231" s="20">
        <f>O231-P231</f>
        <v>384.39999999999964</v>
      </c>
      <c r="R231" s="20">
        <v>1</v>
      </c>
      <c r="W231" s="89">
        <v>0.68</v>
      </c>
      <c r="X231" s="21">
        <v>9</v>
      </c>
      <c r="Z231" s="55" t="s">
        <v>501</v>
      </c>
      <c r="AA231" s="21" t="s">
        <v>507</v>
      </c>
      <c r="AB231" s="21" t="s">
        <v>507</v>
      </c>
    </row>
    <row r="232" spans="2:27" ht="14.25">
      <c r="B232" s="10" t="s">
        <v>504</v>
      </c>
      <c r="C232" s="12" t="s">
        <v>503</v>
      </c>
      <c r="D232" s="32">
        <v>4375969</v>
      </c>
      <c r="E232" s="32">
        <v>638840</v>
      </c>
      <c r="F232" s="31" t="s">
        <v>505</v>
      </c>
      <c r="G232" s="32">
        <v>7</v>
      </c>
      <c r="H232" s="31" t="s">
        <v>148</v>
      </c>
      <c r="I232" s="31" t="s">
        <v>95</v>
      </c>
      <c r="J232" s="30"/>
      <c r="K232" s="21" t="s">
        <v>43</v>
      </c>
      <c r="L232" s="11" t="s">
        <v>506</v>
      </c>
      <c r="M232" s="9">
        <v>39.52404</v>
      </c>
      <c r="N232" s="9">
        <v>-109.38471</v>
      </c>
      <c r="O232" s="9">
        <v>7460</v>
      </c>
      <c r="P232" s="13">
        <v>7084.2</v>
      </c>
      <c r="Q232" s="20">
        <f>O232-P232</f>
        <v>375.8000000000002</v>
      </c>
      <c r="R232" s="20">
        <v>1</v>
      </c>
      <c r="W232" s="89">
        <v>0.72</v>
      </c>
      <c r="X232" s="21">
        <v>4</v>
      </c>
      <c r="Z232" s="55" t="s">
        <v>501</v>
      </c>
      <c r="AA232" s="21" t="s">
        <v>507</v>
      </c>
    </row>
    <row r="233" spans="2:27" ht="14.25">
      <c r="B233" s="10" t="s">
        <v>504</v>
      </c>
      <c r="C233" s="12" t="s">
        <v>503</v>
      </c>
      <c r="D233" s="32">
        <v>4375969</v>
      </c>
      <c r="E233" s="32">
        <v>638840</v>
      </c>
      <c r="F233" s="31" t="s">
        <v>505</v>
      </c>
      <c r="G233" s="32">
        <v>7</v>
      </c>
      <c r="H233" s="31" t="s">
        <v>148</v>
      </c>
      <c r="I233" s="31" t="s">
        <v>95</v>
      </c>
      <c r="K233" s="21" t="s">
        <v>43</v>
      </c>
      <c r="L233" s="11" t="s">
        <v>506</v>
      </c>
      <c r="M233" s="9">
        <v>39.52404</v>
      </c>
      <c r="N233" s="9">
        <v>-109.38471</v>
      </c>
      <c r="O233" s="9">
        <v>7460</v>
      </c>
      <c r="P233" s="13">
        <v>7105.1</v>
      </c>
      <c r="Q233" s="20">
        <f>O233-P233</f>
        <v>354.89999999999964</v>
      </c>
      <c r="R233" s="20">
        <v>1</v>
      </c>
      <c r="W233" s="89">
        <v>0.81</v>
      </c>
      <c r="X233" s="21">
        <v>20</v>
      </c>
      <c r="Z233" s="55" t="s">
        <v>501</v>
      </c>
      <c r="AA233" s="21" t="s">
        <v>507</v>
      </c>
    </row>
    <row r="234" spans="2:27" ht="14.25">
      <c r="B234" s="10" t="s">
        <v>504</v>
      </c>
      <c r="C234" s="12" t="s">
        <v>503</v>
      </c>
      <c r="D234" s="32">
        <v>4375969</v>
      </c>
      <c r="E234" s="32">
        <v>638840</v>
      </c>
      <c r="F234" s="31" t="s">
        <v>505</v>
      </c>
      <c r="G234" s="32">
        <v>7</v>
      </c>
      <c r="H234" s="31" t="s">
        <v>148</v>
      </c>
      <c r="I234" s="31" t="s">
        <v>95</v>
      </c>
      <c r="K234" s="21" t="s">
        <v>43</v>
      </c>
      <c r="L234" s="11" t="s">
        <v>506</v>
      </c>
      <c r="M234" s="9">
        <v>39.52404</v>
      </c>
      <c r="N234" s="9">
        <v>-109.38471</v>
      </c>
      <c r="O234" s="9">
        <v>7460</v>
      </c>
      <c r="P234" s="13">
        <v>7516.1</v>
      </c>
      <c r="Q234" s="20">
        <f>O234-P234</f>
        <v>-56.100000000000364</v>
      </c>
      <c r="R234" s="20">
        <v>1</v>
      </c>
      <c r="W234" s="89">
        <v>0.73</v>
      </c>
      <c r="X234" s="21">
        <v>8</v>
      </c>
      <c r="Z234" s="55" t="s">
        <v>501</v>
      </c>
      <c r="AA234" s="21" t="s">
        <v>507</v>
      </c>
    </row>
    <row r="235" spans="2:28" ht="14.25">
      <c r="B235" s="14" t="s">
        <v>421</v>
      </c>
      <c r="C235" s="3" t="s">
        <v>251</v>
      </c>
      <c r="D235" s="44">
        <v>4426262.7226</v>
      </c>
      <c r="E235" s="44">
        <v>647758.48658</v>
      </c>
      <c r="F235" s="45" t="s">
        <v>39</v>
      </c>
      <c r="G235" s="46">
        <v>1</v>
      </c>
      <c r="H235" s="45" t="s">
        <v>112</v>
      </c>
      <c r="I235" s="45" t="s">
        <v>95</v>
      </c>
      <c r="J235" s="21" t="s">
        <v>22</v>
      </c>
      <c r="K235" s="21" t="s">
        <v>43</v>
      </c>
      <c r="L235" s="45" t="s">
        <v>61</v>
      </c>
      <c r="M235" s="47">
        <v>39.97551</v>
      </c>
      <c r="N235" s="47">
        <v>-109.2697</v>
      </c>
      <c r="O235" s="20">
        <v>5497</v>
      </c>
      <c r="P235" s="14">
        <v>8202</v>
      </c>
      <c r="Q235" s="20">
        <v>-2705</v>
      </c>
      <c r="R235" s="20">
        <v>1</v>
      </c>
      <c r="S235" s="20"/>
      <c r="W235" s="23">
        <v>0.91</v>
      </c>
      <c r="X235" s="20"/>
      <c r="Y235" s="22"/>
      <c r="Z235" s="22"/>
      <c r="AA235" s="21" t="s">
        <v>28</v>
      </c>
      <c r="AB235" s="21" t="s">
        <v>308</v>
      </c>
    </row>
    <row r="236" spans="2:27" ht="14.25">
      <c r="B236" s="14" t="s">
        <v>401</v>
      </c>
      <c r="C236" s="3" t="s">
        <v>353</v>
      </c>
      <c r="D236" s="44">
        <v>4432811.9958</v>
      </c>
      <c r="E236" s="44">
        <v>635933.57497</v>
      </c>
      <c r="F236" s="45" t="s">
        <v>70</v>
      </c>
      <c r="G236" s="46">
        <v>14</v>
      </c>
      <c r="H236" s="45" t="s">
        <v>117</v>
      </c>
      <c r="I236" s="45" t="s">
        <v>85</v>
      </c>
      <c r="J236" s="21" t="s">
        <v>22</v>
      </c>
      <c r="K236" s="21" t="s">
        <v>43</v>
      </c>
      <c r="L236" s="45" t="s">
        <v>61</v>
      </c>
      <c r="M236" s="47">
        <v>40.03648</v>
      </c>
      <c r="N236" s="47">
        <v>-109.40675</v>
      </c>
      <c r="O236" s="20">
        <v>4866</v>
      </c>
      <c r="P236" s="14">
        <v>5511.744000000001</v>
      </c>
      <c r="Q236" s="20">
        <v>-645.7440000000006</v>
      </c>
      <c r="R236" s="20">
        <v>1</v>
      </c>
      <c r="S236" s="20"/>
      <c r="W236" s="23">
        <v>0.58</v>
      </c>
      <c r="X236" s="20"/>
      <c r="Y236" s="22"/>
      <c r="Z236" s="22"/>
      <c r="AA236" s="21" t="s">
        <v>28</v>
      </c>
    </row>
    <row r="237" spans="2:27" ht="14.25">
      <c r="B237" s="14" t="s">
        <v>417</v>
      </c>
      <c r="C237" s="3" t="s">
        <v>352</v>
      </c>
      <c r="D237" s="44">
        <v>4423583.1239</v>
      </c>
      <c r="E237" s="44">
        <v>634998.78285</v>
      </c>
      <c r="F237" s="45" t="s">
        <v>63</v>
      </c>
      <c r="G237" s="46">
        <v>15</v>
      </c>
      <c r="H237" s="45" t="s">
        <v>112</v>
      </c>
      <c r="I237" s="45" t="s">
        <v>85</v>
      </c>
      <c r="J237" s="21" t="s">
        <v>22</v>
      </c>
      <c r="K237" s="21" t="s">
        <v>43</v>
      </c>
      <c r="L237" s="45" t="s">
        <v>61</v>
      </c>
      <c r="M237" s="47">
        <v>39.95351</v>
      </c>
      <c r="N237" s="47">
        <v>-109.41962</v>
      </c>
      <c r="O237" s="20">
        <v>4850</v>
      </c>
      <c r="P237" s="14">
        <v>4494.696</v>
      </c>
      <c r="Q237" s="20">
        <v>355.3040000000001</v>
      </c>
      <c r="R237" s="20">
        <v>1</v>
      </c>
      <c r="S237" s="20"/>
      <c r="W237" s="23">
        <v>0.56</v>
      </c>
      <c r="X237" s="20"/>
      <c r="Y237" s="22"/>
      <c r="Z237" s="22"/>
      <c r="AA237" s="21" t="s">
        <v>28</v>
      </c>
    </row>
    <row r="238" spans="2:29" ht="14.25">
      <c r="B238" s="14" t="s">
        <v>417</v>
      </c>
      <c r="C238" s="3" t="s">
        <v>352</v>
      </c>
      <c r="D238" s="44">
        <v>4423583.1239</v>
      </c>
      <c r="E238" s="44">
        <v>634998.78285</v>
      </c>
      <c r="F238" s="45" t="s">
        <v>63</v>
      </c>
      <c r="G238" s="46">
        <v>15</v>
      </c>
      <c r="H238" s="45" t="s">
        <v>112</v>
      </c>
      <c r="I238" s="45" t="s">
        <v>85</v>
      </c>
      <c r="J238" s="21" t="s">
        <v>22</v>
      </c>
      <c r="K238" s="21" t="s">
        <v>43</v>
      </c>
      <c r="L238" s="45" t="s">
        <v>61</v>
      </c>
      <c r="M238" s="47">
        <v>39.95351</v>
      </c>
      <c r="N238" s="47">
        <v>-109.41962</v>
      </c>
      <c r="O238" s="20">
        <v>4850</v>
      </c>
      <c r="P238" s="14">
        <v>6396</v>
      </c>
      <c r="Q238" s="20">
        <f>O238-P238</f>
        <v>-1546</v>
      </c>
      <c r="R238" s="20">
        <v>1</v>
      </c>
      <c r="S238" s="20"/>
      <c r="W238" s="23">
        <v>0.68</v>
      </c>
      <c r="X238" s="20"/>
      <c r="Y238" s="22"/>
      <c r="Z238" s="22"/>
      <c r="AA238" s="21" t="s">
        <v>24</v>
      </c>
      <c r="AB238" s="21" t="s">
        <v>341</v>
      </c>
      <c r="AC238" s="21" t="s">
        <v>299</v>
      </c>
    </row>
    <row r="239" spans="2:29" ht="14.25">
      <c r="B239" s="14" t="s">
        <v>417</v>
      </c>
      <c r="C239" s="3" t="s">
        <v>352</v>
      </c>
      <c r="D239" s="44">
        <v>4423583.1239</v>
      </c>
      <c r="E239" s="44">
        <v>634998.78285</v>
      </c>
      <c r="F239" s="45" t="s">
        <v>63</v>
      </c>
      <c r="G239" s="46">
        <v>15</v>
      </c>
      <c r="H239" s="45" t="s">
        <v>112</v>
      </c>
      <c r="I239" s="45" t="s">
        <v>85</v>
      </c>
      <c r="J239" s="21" t="s">
        <v>22</v>
      </c>
      <c r="K239" s="21" t="s">
        <v>43</v>
      </c>
      <c r="L239" s="45" t="s">
        <v>61</v>
      </c>
      <c r="O239" s="20">
        <v>4850</v>
      </c>
      <c r="P239" s="14">
        <v>6435</v>
      </c>
      <c r="Q239" s="20">
        <f>O239-P239</f>
        <v>-1585</v>
      </c>
      <c r="R239" s="20">
        <v>1</v>
      </c>
      <c r="S239" s="20"/>
      <c r="W239" s="23">
        <v>0.82</v>
      </c>
      <c r="X239" s="20"/>
      <c r="Y239" s="22"/>
      <c r="Z239" s="22"/>
      <c r="AA239" s="21" t="s">
        <v>24</v>
      </c>
      <c r="AB239" s="21" t="s">
        <v>341</v>
      </c>
      <c r="AC239" s="21" t="s">
        <v>299</v>
      </c>
    </row>
    <row r="240" spans="2:29" ht="14.25">
      <c r="B240" s="14" t="s">
        <v>417</v>
      </c>
      <c r="C240" s="3" t="s">
        <v>352</v>
      </c>
      <c r="D240" s="44">
        <v>4423583.1239</v>
      </c>
      <c r="E240" s="44">
        <v>634998.78285</v>
      </c>
      <c r="F240" s="45" t="s">
        <v>63</v>
      </c>
      <c r="G240" s="46">
        <v>15</v>
      </c>
      <c r="H240" s="45" t="s">
        <v>112</v>
      </c>
      <c r="I240" s="45" t="s">
        <v>85</v>
      </c>
      <c r="J240" s="21" t="s">
        <v>22</v>
      </c>
      <c r="K240" s="21" t="s">
        <v>43</v>
      </c>
      <c r="L240" s="45" t="s">
        <v>61</v>
      </c>
      <c r="O240" s="20">
        <v>4850</v>
      </c>
      <c r="P240" s="14">
        <v>6448</v>
      </c>
      <c r="Q240" s="20">
        <f>O240-P240</f>
        <v>-1598</v>
      </c>
      <c r="R240" s="20">
        <v>1</v>
      </c>
      <c r="S240" s="20"/>
      <c r="W240" s="23">
        <v>0.84</v>
      </c>
      <c r="X240" s="20"/>
      <c r="Y240" s="22"/>
      <c r="Z240" s="22"/>
      <c r="AA240" s="21" t="s">
        <v>24</v>
      </c>
      <c r="AB240" s="21" t="s">
        <v>341</v>
      </c>
      <c r="AC240" s="21" t="s">
        <v>299</v>
      </c>
    </row>
    <row r="241" spans="2:29" ht="14.25">
      <c r="B241" s="14" t="s">
        <v>417</v>
      </c>
      <c r="C241" s="3" t="s">
        <v>352</v>
      </c>
      <c r="D241" s="44">
        <v>4423583.1239</v>
      </c>
      <c r="E241" s="44">
        <v>634998.78285</v>
      </c>
      <c r="F241" s="45" t="s">
        <v>63</v>
      </c>
      <c r="G241" s="46">
        <v>15</v>
      </c>
      <c r="H241" s="45" t="s">
        <v>112</v>
      </c>
      <c r="I241" s="45" t="s">
        <v>85</v>
      </c>
      <c r="J241" s="21" t="s">
        <v>22</v>
      </c>
      <c r="K241" s="21" t="s">
        <v>43</v>
      </c>
      <c r="L241" s="45" t="s">
        <v>61</v>
      </c>
      <c r="O241" s="20">
        <v>4850</v>
      </c>
      <c r="P241" s="14">
        <v>6498</v>
      </c>
      <c r="Q241" s="20">
        <f>O241-P241</f>
        <v>-1648</v>
      </c>
      <c r="R241" s="20">
        <v>1</v>
      </c>
      <c r="S241" s="20"/>
      <c r="W241" s="23">
        <v>0.78</v>
      </c>
      <c r="X241" s="20"/>
      <c r="Y241" s="22"/>
      <c r="Z241" s="22"/>
      <c r="AA241" s="21" t="s">
        <v>24</v>
      </c>
      <c r="AB241" s="21" t="s">
        <v>341</v>
      </c>
      <c r="AC241" s="21" t="s">
        <v>299</v>
      </c>
    </row>
    <row r="242" spans="2:28" ht="14.25">
      <c r="B242" s="14" t="s">
        <v>417</v>
      </c>
      <c r="C242" s="3" t="s">
        <v>352</v>
      </c>
      <c r="D242" s="44">
        <v>4423583.1239</v>
      </c>
      <c r="E242" s="44">
        <v>634998.78285</v>
      </c>
      <c r="F242" s="45" t="s">
        <v>63</v>
      </c>
      <c r="G242" s="46">
        <v>15</v>
      </c>
      <c r="H242" s="45" t="s">
        <v>112</v>
      </c>
      <c r="I242" s="45" t="s">
        <v>85</v>
      </c>
      <c r="J242" s="21" t="s">
        <v>22</v>
      </c>
      <c r="K242" s="21" t="s">
        <v>43</v>
      </c>
      <c r="L242" s="45" t="s">
        <v>61</v>
      </c>
      <c r="O242" s="20">
        <v>4850</v>
      </c>
      <c r="P242" s="14">
        <v>6988</v>
      </c>
      <c r="Q242" s="20">
        <f>O242-P242</f>
        <v>-2138</v>
      </c>
      <c r="R242" s="20">
        <v>1</v>
      </c>
      <c r="S242" s="20"/>
      <c r="W242" s="23">
        <v>0.79</v>
      </c>
      <c r="X242" s="20"/>
      <c r="Y242" s="22"/>
      <c r="Z242" s="22"/>
      <c r="AA242" s="21" t="s">
        <v>28</v>
      </c>
      <c r="AB242" s="21" t="s">
        <v>308</v>
      </c>
    </row>
    <row r="243" spans="2:29" ht="14.25">
      <c r="B243" s="14" t="s">
        <v>417</v>
      </c>
      <c r="C243" s="3" t="s">
        <v>352</v>
      </c>
      <c r="D243" s="44">
        <v>4423583.1239</v>
      </c>
      <c r="E243" s="44">
        <v>634998.78285</v>
      </c>
      <c r="F243" s="45" t="s">
        <v>63</v>
      </c>
      <c r="G243" s="46">
        <v>15</v>
      </c>
      <c r="H243" s="45" t="s">
        <v>112</v>
      </c>
      <c r="I243" s="45" t="s">
        <v>85</v>
      </c>
      <c r="J243" s="21" t="s">
        <v>22</v>
      </c>
      <c r="K243" s="21" t="s">
        <v>43</v>
      </c>
      <c r="L243" s="45" t="s">
        <v>61</v>
      </c>
      <c r="M243" s="47">
        <v>39.95351</v>
      </c>
      <c r="N243" s="47">
        <v>-109.41962</v>
      </c>
      <c r="O243" s="20">
        <v>4850</v>
      </c>
      <c r="P243" s="14">
        <v>7402</v>
      </c>
      <c r="Q243" s="20">
        <v>-2552</v>
      </c>
      <c r="R243" s="20">
        <v>1</v>
      </c>
      <c r="S243" s="20" t="s">
        <v>20</v>
      </c>
      <c r="T243" s="21" t="s">
        <v>279</v>
      </c>
      <c r="U243" s="21" t="s">
        <v>56</v>
      </c>
      <c r="W243" s="23">
        <v>0.72</v>
      </c>
      <c r="X243" s="20"/>
      <c r="Y243" s="22"/>
      <c r="Z243" s="22"/>
      <c r="AA243" s="21" t="s">
        <v>24</v>
      </c>
      <c r="AB243" s="21" t="s">
        <v>341</v>
      </c>
      <c r="AC243" s="21" t="s">
        <v>300</v>
      </c>
    </row>
    <row r="244" spans="2:29" ht="14.25">
      <c r="B244" s="14" t="s">
        <v>417</v>
      </c>
      <c r="C244" s="3" t="s">
        <v>352</v>
      </c>
      <c r="D244" s="44">
        <v>4423583.1239</v>
      </c>
      <c r="E244" s="44">
        <v>634998.78285</v>
      </c>
      <c r="F244" s="45" t="s">
        <v>63</v>
      </c>
      <c r="G244" s="46">
        <v>15</v>
      </c>
      <c r="H244" s="45" t="s">
        <v>112</v>
      </c>
      <c r="I244" s="45" t="s">
        <v>85</v>
      </c>
      <c r="J244" s="21" t="s">
        <v>22</v>
      </c>
      <c r="K244" s="21" t="s">
        <v>43</v>
      </c>
      <c r="L244" s="45" t="s">
        <v>61</v>
      </c>
      <c r="M244" s="47">
        <v>39.95351</v>
      </c>
      <c r="N244" s="47">
        <v>-109.41962</v>
      </c>
      <c r="O244" s="20">
        <v>4850</v>
      </c>
      <c r="P244" s="14">
        <v>7415</v>
      </c>
      <c r="Q244" s="20">
        <v>-2565</v>
      </c>
      <c r="R244" s="20">
        <v>1</v>
      </c>
      <c r="S244" s="20" t="s">
        <v>20</v>
      </c>
      <c r="T244" s="21" t="s">
        <v>279</v>
      </c>
      <c r="U244" s="21" t="s">
        <v>56</v>
      </c>
      <c r="W244" s="23">
        <v>0.74</v>
      </c>
      <c r="X244" s="20"/>
      <c r="Y244" s="22"/>
      <c r="Z244" s="22"/>
      <c r="AA244" s="21" t="s">
        <v>24</v>
      </c>
      <c r="AB244" s="21" t="s">
        <v>341</v>
      </c>
      <c r="AC244" s="21" t="s">
        <v>300</v>
      </c>
    </row>
    <row r="245" spans="2:29" ht="14.25">
      <c r="B245" s="14" t="s">
        <v>417</v>
      </c>
      <c r="C245" s="3" t="s">
        <v>352</v>
      </c>
      <c r="D245" s="44">
        <v>4423583.1239</v>
      </c>
      <c r="E245" s="44">
        <v>634998.78285</v>
      </c>
      <c r="F245" s="45" t="s">
        <v>63</v>
      </c>
      <c r="G245" s="46">
        <v>15</v>
      </c>
      <c r="H245" s="45" t="s">
        <v>112</v>
      </c>
      <c r="I245" s="45" t="s">
        <v>85</v>
      </c>
      <c r="J245" s="21" t="s">
        <v>22</v>
      </c>
      <c r="K245" s="21" t="s">
        <v>43</v>
      </c>
      <c r="L245" s="45" t="s">
        <v>61</v>
      </c>
      <c r="M245" s="47">
        <v>39.95351</v>
      </c>
      <c r="N245" s="47">
        <v>-109.41962</v>
      </c>
      <c r="O245" s="20">
        <v>4850</v>
      </c>
      <c r="P245" s="14">
        <v>7459</v>
      </c>
      <c r="Q245" s="20">
        <v>-2609</v>
      </c>
      <c r="R245" s="20">
        <v>1</v>
      </c>
      <c r="S245" s="20" t="s">
        <v>20</v>
      </c>
      <c r="T245" s="21" t="s">
        <v>279</v>
      </c>
      <c r="U245" s="21" t="s">
        <v>56</v>
      </c>
      <c r="W245" s="23">
        <v>0.77</v>
      </c>
      <c r="X245" s="20"/>
      <c r="Y245" s="22"/>
      <c r="Z245" s="22"/>
      <c r="AA245" s="21" t="s">
        <v>24</v>
      </c>
      <c r="AB245" s="21" t="s">
        <v>341</v>
      </c>
      <c r="AC245" s="21" t="s">
        <v>300</v>
      </c>
    </row>
    <row r="246" spans="2:29" ht="14.25">
      <c r="B246" s="14" t="s">
        <v>417</v>
      </c>
      <c r="C246" s="3" t="s">
        <v>352</v>
      </c>
      <c r="D246" s="44">
        <v>4423583.1239</v>
      </c>
      <c r="E246" s="44">
        <v>634998.78285</v>
      </c>
      <c r="F246" s="45" t="s">
        <v>63</v>
      </c>
      <c r="G246" s="46">
        <v>15</v>
      </c>
      <c r="H246" s="45" t="s">
        <v>112</v>
      </c>
      <c r="I246" s="45" t="s">
        <v>85</v>
      </c>
      <c r="J246" s="21" t="s">
        <v>22</v>
      </c>
      <c r="K246" s="21" t="s">
        <v>43</v>
      </c>
      <c r="L246" s="45" t="s">
        <v>61</v>
      </c>
      <c r="M246" s="47">
        <v>39.95351</v>
      </c>
      <c r="N246" s="47">
        <v>-109.41962</v>
      </c>
      <c r="O246" s="20">
        <v>4850</v>
      </c>
      <c r="P246" s="14">
        <v>7485</v>
      </c>
      <c r="Q246" s="20">
        <v>-2635</v>
      </c>
      <c r="R246" s="20">
        <v>1</v>
      </c>
      <c r="S246" s="20" t="s">
        <v>20</v>
      </c>
      <c r="T246" s="21" t="s">
        <v>279</v>
      </c>
      <c r="U246" s="21" t="s">
        <v>56</v>
      </c>
      <c r="W246" s="23">
        <v>0.75</v>
      </c>
      <c r="X246" s="20"/>
      <c r="Y246" s="22"/>
      <c r="Z246" s="22"/>
      <c r="AA246" s="21" t="s">
        <v>24</v>
      </c>
      <c r="AB246" s="21" t="s">
        <v>341</v>
      </c>
      <c r="AC246" s="21" t="s">
        <v>300</v>
      </c>
    </row>
    <row r="247" spans="2:29" ht="14.25">
      <c r="B247" s="14" t="s">
        <v>417</v>
      </c>
      <c r="C247" s="3" t="s">
        <v>352</v>
      </c>
      <c r="D247" s="44">
        <v>4423583.1239</v>
      </c>
      <c r="E247" s="44">
        <v>634998.78285</v>
      </c>
      <c r="F247" s="45" t="s">
        <v>63</v>
      </c>
      <c r="G247" s="46">
        <v>15</v>
      </c>
      <c r="H247" s="45" t="s">
        <v>112</v>
      </c>
      <c r="I247" s="45" t="s">
        <v>85</v>
      </c>
      <c r="J247" s="21" t="s">
        <v>22</v>
      </c>
      <c r="K247" s="21" t="s">
        <v>43</v>
      </c>
      <c r="L247" s="45" t="s">
        <v>61</v>
      </c>
      <c r="M247" s="47">
        <v>39.95351</v>
      </c>
      <c r="N247" s="47">
        <v>-109.41962</v>
      </c>
      <c r="O247" s="20">
        <v>4850</v>
      </c>
      <c r="P247" s="14">
        <v>7491</v>
      </c>
      <c r="Q247" s="20">
        <v>-2641</v>
      </c>
      <c r="R247" s="20">
        <v>1</v>
      </c>
      <c r="S247" s="20" t="s">
        <v>20</v>
      </c>
      <c r="T247" s="21" t="s">
        <v>279</v>
      </c>
      <c r="U247" s="21" t="s">
        <v>56</v>
      </c>
      <c r="W247" s="23">
        <v>0.76</v>
      </c>
      <c r="X247" s="20"/>
      <c r="Y247" s="22"/>
      <c r="Z247" s="22"/>
      <c r="AA247" s="21" t="s">
        <v>24</v>
      </c>
      <c r="AB247" s="21" t="s">
        <v>341</v>
      </c>
      <c r="AC247" s="21" t="s">
        <v>300</v>
      </c>
    </row>
    <row r="248" spans="2:28" ht="14.25">
      <c r="B248" s="14" t="s">
        <v>417</v>
      </c>
      <c r="C248" s="3" t="s">
        <v>352</v>
      </c>
      <c r="D248" s="44">
        <v>4423583.1239</v>
      </c>
      <c r="E248" s="44">
        <v>634998.78285</v>
      </c>
      <c r="F248" s="45" t="s">
        <v>63</v>
      </c>
      <c r="G248" s="46">
        <v>15</v>
      </c>
      <c r="H248" s="45" t="s">
        <v>112</v>
      </c>
      <c r="I248" s="45" t="s">
        <v>85</v>
      </c>
      <c r="J248" s="21" t="s">
        <v>22</v>
      </c>
      <c r="K248" s="21" t="s">
        <v>43</v>
      </c>
      <c r="L248" s="45" t="s">
        <v>61</v>
      </c>
      <c r="M248" s="47">
        <v>39.95351</v>
      </c>
      <c r="N248" s="47">
        <v>-109.41962</v>
      </c>
      <c r="O248" s="20">
        <v>4850</v>
      </c>
      <c r="P248" s="14">
        <v>7513</v>
      </c>
      <c r="Q248" s="20">
        <f>O248-P248</f>
        <v>-2663</v>
      </c>
      <c r="R248" s="20">
        <v>1</v>
      </c>
      <c r="S248" s="20"/>
      <c r="W248" s="23">
        <v>0.83</v>
      </c>
      <c r="X248" s="20"/>
      <c r="Y248" s="22"/>
      <c r="Z248" s="22"/>
      <c r="AA248" s="21" t="s">
        <v>28</v>
      </c>
      <c r="AB248" s="21" t="s">
        <v>308</v>
      </c>
    </row>
    <row r="249" spans="2:29" ht="14.25">
      <c r="B249" s="14" t="s">
        <v>417</v>
      </c>
      <c r="C249" s="3" t="s">
        <v>352</v>
      </c>
      <c r="D249" s="44">
        <v>4423583.1239</v>
      </c>
      <c r="E249" s="44">
        <v>634998.78285</v>
      </c>
      <c r="F249" s="45" t="s">
        <v>63</v>
      </c>
      <c r="G249" s="46">
        <v>15</v>
      </c>
      <c r="H249" s="45" t="s">
        <v>112</v>
      </c>
      <c r="I249" s="45" t="s">
        <v>85</v>
      </c>
      <c r="J249" s="21" t="s">
        <v>22</v>
      </c>
      <c r="K249" s="21" t="s">
        <v>43</v>
      </c>
      <c r="L249" s="45" t="s">
        <v>61</v>
      </c>
      <c r="M249" s="47">
        <v>39.95351</v>
      </c>
      <c r="N249" s="47">
        <v>-109.41962</v>
      </c>
      <c r="O249" s="20">
        <v>4850</v>
      </c>
      <c r="P249" s="14">
        <v>7541</v>
      </c>
      <c r="Q249" s="20">
        <v>-2691</v>
      </c>
      <c r="R249" s="20">
        <v>1</v>
      </c>
      <c r="S249" s="20" t="s">
        <v>20</v>
      </c>
      <c r="T249" s="21" t="s">
        <v>279</v>
      </c>
      <c r="U249" s="21" t="s">
        <v>56</v>
      </c>
      <c r="W249" s="23">
        <v>0.82</v>
      </c>
      <c r="X249" s="20"/>
      <c r="Y249" s="22"/>
      <c r="Z249" s="22"/>
      <c r="AA249" s="21" t="s">
        <v>24</v>
      </c>
      <c r="AB249" s="21" t="s">
        <v>341</v>
      </c>
      <c r="AC249" s="21" t="s">
        <v>300</v>
      </c>
    </row>
    <row r="250" spans="2:29" ht="14.25">
      <c r="B250" s="14" t="s">
        <v>417</v>
      </c>
      <c r="C250" s="3" t="s">
        <v>352</v>
      </c>
      <c r="D250" s="44">
        <v>4423583.1239</v>
      </c>
      <c r="E250" s="44">
        <v>634998.78285</v>
      </c>
      <c r="F250" s="45" t="s">
        <v>63</v>
      </c>
      <c r="G250" s="46">
        <v>15</v>
      </c>
      <c r="H250" s="45" t="s">
        <v>112</v>
      </c>
      <c r="I250" s="45" t="s">
        <v>85</v>
      </c>
      <c r="J250" s="21" t="s">
        <v>22</v>
      </c>
      <c r="K250" s="21" t="s">
        <v>43</v>
      </c>
      <c r="L250" s="45" t="s">
        <v>61</v>
      </c>
      <c r="M250" s="47">
        <v>39.95351</v>
      </c>
      <c r="N250" s="47">
        <v>-109.41962</v>
      </c>
      <c r="O250" s="20">
        <v>4850</v>
      </c>
      <c r="P250" s="14">
        <v>8449</v>
      </c>
      <c r="Q250" s="20">
        <v>-3599</v>
      </c>
      <c r="R250" s="20">
        <v>1</v>
      </c>
      <c r="S250" s="20" t="s">
        <v>20</v>
      </c>
      <c r="T250" s="21" t="s">
        <v>203</v>
      </c>
      <c r="U250" s="21" t="s">
        <v>56</v>
      </c>
      <c r="W250" s="23">
        <v>0.89</v>
      </c>
      <c r="X250" s="20"/>
      <c r="Y250" s="22"/>
      <c r="Z250" s="22"/>
      <c r="AA250" s="21" t="s">
        <v>24</v>
      </c>
      <c r="AB250" s="21" t="s">
        <v>341</v>
      </c>
      <c r="AC250" s="21" t="s">
        <v>300</v>
      </c>
    </row>
    <row r="251" spans="2:29" ht="14.25">
      <c r="B251" s="14" t="s">
        <v>417</v>
      </c>
      <c r="C251" s="3" t="s">
        <v>352</v>
      </c>
      <c r="D251" s="44">
        <v>4423583.1239</v>
      </c>
      <c r="E251" s="44">
        <v>634998.78285</v>
      </c>
      <c r="F251" s="45" t="s">
        <v>63</v>
      </c>
      <c r="G251" s="46">
        <v>15</v>
      </c>
      <c r="H251" s="45" t="s">
        <v>112</v>
      </c>
      <c r="I251" s="45" t="s">
        <v>85</v>
      </c>
      <c r="J251" s="21" t="s">
        <v>22</v>
      </c>
      <c r="K251" s="21" t="s">
        <v>43</v>
      </c>
      <c r="L251" s="45" t="s">
        <v>61</v>
      </c>
      <c r="M251" s="47">
        <v>39.95351</v>
      </c>
      <c r="N251" s="47">
        <v>-109.41962</v>
      </c>
      <c r="O251" s="20">
        <v>4850</v>
      </c>
      <c r="P251" s="14">
        <v>8487</v>
      </c>
      <c r="Q251" s="20">
        <v>-3637</v>
      </c>
      <c r="R251" s="20">
        <v>1</v>
      </c>
      <c r="S251" s="20" t="s">
        <v>20</v>
      </c>
      <c r="T251" s="21" t="s">
        <v>203</v>
      </c>
      <c r="U251" s="21" t="s">
        <v>56</v>
      </c>
      <c r="W251" s="23">
        <v>0.89</v>
      </c>
      <c r="X251" s="20"/>
      <c r="Y251" s="22"/>
      <c r="Z251" s="22"/>
      <c r="AA251" s="21" t="s">
        <v>24</v>
      </c>
      <c r="AB251" s="21" t="s">
        <v>341</v>
      </c>
      <c r="AC251" s="21" t="s">
        <v>300</v>
      </c>
    </row>
    <row r="252" spans="2:29" ht="14.25">
      <c r="B252" s="14" t="s">
        <v>417</v>
      </c>
      <c r="C252" s="3" t="s">
        <v>352</v>
      </c>
      <c r="D252" s="44">
        <v>4423583.1239</v>
      </c>
      <c r="E252" s="44">
        <v>634998.78285</v>
      </c>
      <c r="F252" s="45" t="s">
        <v>63</v>
      </c>
      <c r="G252" s="46">
        <v>15</v>
      </c>
      <c r="H252" s="45" t="s">
        <v>112</v>
      </c>
      <c r="I252" s="45" t="s">
        <v>85</v>
      </c>
      <c r="J252" s="21" t="s">
        <v>22</v>
      </c>
      <c r="K252" s="21" t="s">
        <v>43</v>
      </c>
      <c r="L252" s="45" t="s">
        <v>61</v>
      </c>
      <c r="M252" s="47">
        <v>39.95351</v>
      </c>
      <c r="N252" s="47">
        <v>-109.41962</v>
      </c>
      <c r="O252" s="20">
        <v>4850</v>
      </c>
      <c r="P252" s="14">
        <v>8496</v>
      </c>
      <c r="Q252" s="20">
        <v>-3646</v>
      </c>
      <c r="R252" s="20">
        <v>1</v>
      </c>
      <c r="S252" s="20" t="s">
        <v>20</v>
      </c>
      <c r="T252" s="21" t="s">
        <v>203</v>
      </c>
      <c r="U252" s="21" t="s">
        <v>56</v>
      </c>
      <c r="W252" s="23">
        <v>0.9</v>
      </c>
      <c r="X252" s="20"/>
      <c r="Y252" s="22"/>
      <c r="Z252" s="22"/>
      <c r="AA252" s="21" t="s">
        <v>24</v>
      </c>
      <c r="AB252" s="21" t="s">
        <v>341</v>
      </c>
      <c r="AC252" s="21" t="s">
        <v>300</v>
      </c>
    </row>
    <row r="253" spans="2:28" ht="14.25">
      <c r="B253" s="14" t="s">
        <v>417</v>
      </c>
      <c r="C253" s="3" t="s">
        <v>352</v>
      </c>
      <c r="D253" s="44">
        <v>4423583.1239</v>
      </c>
      <c r="E253" s="44">
        <v>634998.78285</v>
      </c>
      <c r="F253" s="45" t="s">
        <v>63</v>
      </c>
      <c r="G253" s="46">
        <v>15</v>
      </c>
      <c r="H253" s="45" t="s">
        <v>112</v>
      </c>
      <c r="I253" s="45" t="s">
        <v>85</v>
      </c>
      <c r="J253" s="21" t="s">
        <v>22</v>
      </c>
      <c r="K253" s="21" t="s">
        <v>43</v>
      </c>
      <c r="L253" s="45" t="s">
        <v>61</v>
      </c>
      <c r="M253" s="47">
        <v>39.95351</v>
      </c>
      <c r="N253" s="47">
        <v>-109.41962</v>
      </c>
      <c r="O253" s="20">
        <v>4850</v>
      </c>
      <c r="P253" s="14">
        <v>8497</v>
      </c>
      <c r="Q253" s="20">
        <f>O253-P253</f>
        <v>-3647</v>
      </c>
      <c r="R253" s="20">
        <v>1</v>
      </c>
      <c r="S253" s="20"/>
      <c r="W253" s="23">
        <v>0.95</v>
      </c>
      <c r="X253" s="20"/>
      <c r="Y253" s="22"/>
      <c r="Z253" s="22"/>
      <c r="AA253" s="21" t="s">
        <v>28</v>
      </c>
      <c r="AB253" s="21" t="s">
        <v>308</v>
      </c>
    </row>
    <row r="254" spans="2:29" ht="14.25">
      <c r="B254" s="14" t="s">
        <v>417</v>
      </c>
      <c r="C254" s="3" t="s">
        <v>352</v>
      </c>
      <c r="D254" s="44">
        <v>4423583.1239</v>
      </c>
      <c r="E254" s="44">
        <v>634998.78285</v>
      </c>
      <c r="F254" s="45" t="s">
        <v>63</v>
      </c>
      <c r="G254" s="46">
        <v>15</v>
      </c>
      <c r="H254" s="45" t="s">
        <v>112</v>
      </c>
      <c r="I254" s="45" t="s">
        <v>85</v>
      </c>
      <c r="J254" s="21" t="s">
        <v>22</v>
      </c>
      <c r="K254" s="21" t="s">
        <v>43</v>
      </c>
      <c r="L254" s="45" t="s">
        <v>61</v>
      </c>
      <c r="M254" s="47">
        <v>39.95351</v>
      </c>
      <c r="N254" s="47">
        <v>-109.41962</v>
      </c>
      <c r="O254" s="20">
        <v>4850</v>
      </c>
      <c r="P254" s="14">
        <v>8503</v>
      </c>
      <c r="Q254" s="20">
        <v>-3653</v>
      </c>
      <c r="R254" s="20">
        <v>1</v>
      </c>
      <c r="S254" s="20" t="s">
        <v>20</v>
      </c>
      <c r="T254" s="21" t="s">
        <v>203</v>
      </c>
      <c r="U254" s="21" t="s">
        <v>56</v>
      </c>
      <c r="W254" s="23">
        <v>1.01</v>
      </c>
      <c r="X254" s="20"/>
      <c r="Y254" s="22"/>
      <c r="Z254" s="22"/>
      <c r="AA254" s="21" t="s">
        <v>24</v>
      </c>
      <c r="AB254" s="21" t="s">
        <v>341</v>
      </c>
      <c r="AC254" s="21" t="s">
        <v>300</v>
      </c>
    </row>
    <row r="255" spans="2:29" ht="14.25">
      <c r="B255" s="14" t="s">
        <v>417</v>
      </c>
      <c r="C255" s="3" t="s">
        <v>352</v>
      </c>
      <c r="D255" s="44">
        <v>4423583.1239</v>
      </c>
      <c r="E255" s="44">
        <v>634998.78285</v>
      </c>
      <c r="F255" s="45" t="s">
        <v>63</v>
      </c>
      <c r="G255" s="46">
        <v>15</v>
      </c>
      <c r="H255" s="45" t="s">
        <v>112</v>
      </c>
      <c r="I255" s="45" t="s">
        <v>85</v>
      </c>
      <c r="J255" s="21" t="s">
        <v>22</v>
      </c>
      <c r="K255" s="21" t="s">
        <v>43</v>
      </c>
      <c r="L255" s="45" t="s">
        <v>61</v>
      </c>
      <c r="M255" s="47">
        <v>39.95351</v>
      </c>
      <c r="N255" s="47">
        <v>-109.41962</v>
      </c>
      <c r="O255" s="20">
        <v>4850</v>
      </c>
      <c r="P255" s="14">
        <v>8563</v>
      </c>
      <c r="Q255" s="20">
        <v>-3713</v>
      </c>
      <c r="R255" s="20">
        <v>1</v>
      </c>
      <c r="S255" s="20" t="s">
        <v>20</v>
      </c>
      <c r="T255" s="21" t="s">
        <v>203</v>
      </c>
      <c r="U255" s="21" t="s">
        <v>56</v>
      </c>
      <c r="W255" s="23">
        <v>1</v>
      </c>
      <c r="X255" s="20"/>
      <c r="Y255" s="22"/>
      <c r="Z255" s="22"/>
      <c r="AA255" s="21" t="s">
        <v>24</v>
      </c>
      <c r="AB255" s="21" t="s">
        <v>341</v>
      </c>
      <c r="AC255" s="21" t="s">
        <v>300</v>
      </c>
    </row>
    <row r="256" spans="2:30" ht="14.25">
      <c r="B256" s="14" t="s">
        <v>396</v>
      </c>
      <c r="C256" s="3" t="s">
        <v>351</v>
      </c>
      <c r="D256" s="44">
        <v>4419488.2855</v>
      </c>
      <c r="E256" s="44">
        <v>652553.55072</v>
      </c>
      <c r="F256" s="45" t="s">
        <v>80</v>
      </c>
      <c r="G256" s="46">
        <v>28</v>
      </c>
      <c r="H256" s="45" t="s">
        <v>112</v>
      </c>
      <c r="I256" s="45" t="s">
        <v>115</v>
      </c>
      <c r="J256" s="21" t="s">
        <v>22</v>
      </c>
      <c r="K256" s="21" t="s">
        <v>43</v>
      </c>
      <c r="L256" s="45" t="s">
        <v>61</v>
      </c>
      <c r="M256" s="47">
        <v>39.91365</v>
      </c>
      <c r="N256" s="47">
        <v>-109.21516</v>
      </c>
      <c r="O256" s="20">
        <v>5382</v>
      </c>
      <c r="P256" s="14">
        <v>6705</v>
      </c>
      <c r="Q256" s="20">
        <v>-1323</v>
      </c>
      <c r="R256" s="20">
        <v>1</v>
      </c>
      <c r="S256" s="20" t="s">
        <v>20</v>
      </c>
      <c r="T256" s="21" t="s">
        <v>129</v>
      </c>
      <c r="U256" s="21" t="s">
        <v>56</v>
      </c>
      <c r="W256" s="23">
        <v>0.68</v>
      </c>
      <c r="X256" s="20">
        <v>64</v>
      </c>
      <c r="Y256" s="22">
        <v>0.04</v>
      </c>
      <c r="Z256" s="22"/>
      <c r="AA256" s="21" t="s">
        <v>295</v>
      </c>
      <c r="AB256" s="21" t="s">
        <v>24</v>
      </c>
      <c r="AC256" s="21" t="s">
        <v>341</v>
      </c>
      <c r="AD256" s="21" t="s">
        <v>315</v>
      </c>
    </row>
    <row r="257" spans="2:27" ht="14.25">
      <c r="B257" s="14" t="s">
        <v>420</v>
      </c>
      <c r="C257" s="3" t="s">
        <v>333</v>
      </c>
      <c r="D257" s="44">
        <v>4423722</v>
      </c>
      <c r="E257" s="44">
        <v>640649</v>
      </c>
      <c r="F257" s="45" t="s">
        <v>366</v>
      </c>
      <c r="G257" s="46">
        <v>17</v>
      </c>
      <c r="H257" s="45" t="s">
        <v>112</v>
      </c>
      <c r="I257" s="45" t="s">
        <v>95</v>
      </c>
      <c r="J257" s="21" t="s">
        <v>22</v>
      </c>
      <c r="K257" s="21" t="s">
        <v>43</v>
      </c>
      <c r="L257" s="45" t="s">
        <v>61</v>
      </c>
      <c r="M257" s="47">
        <v>39.95383359</v>
      </c>
      <c r="N257" s="47">
        <v>-109.3534703</v>
      </c>
      <c r="O257" s="20">
        <v>5347</v>
      </c>
      <c r="P257" s="14">
        <v>4565</v>
      </c>
      <c r="Q257" s="20">
        <f aca="true" t="shared" si="7" ref="Q257:Q269">O257-P257</f>
        <v>782</v>
      </c>
      <c r="R257" s="20">
        <v>1</v>
      </c>
      <c r="W257" s="88">
        <v>0.71</v>
      </c>
      <c r="X257" s="21">
        <v>101</v>
      </c>
      <c r="Y257" s="21">
        <v>0.05</v>
      </c>
      <c r="AA257" s="21" t="s">
        <v>295</v>
      </c>
    </row>
    <row r="258" spans="2:27" ht="14.25">
      <c r="B258" s="10" t="s">
        <v>498</v>
      </c>
      <c r="C258" s="11" t="s">
        <v>497</v>
      </c>
      <c r="D258" s="32">
        <v>4438449</v>
      </c>
      <c r="E258" s="32">
        <v>623500</v>
      </c>
      <c r="F258" s="31" t="s">
        <v>499</v>
      </c>
      <c r="G258" s="32" t="s">
        <v>500</v>
      </c>
      <c r="H258" s="31" t="s">
        <v>121</v>
      </c>
      <c r="I258" s="31" t="s">
        <v>97</v>
      </c>
      <c r="K258" s="21" t="s">
        <v>43</v>
      </c>
      <c r="L258" s="18" t="s">
        <v>61</v>
      </c>
      <c r="M258" s="9">
        <v>40.08916</v>
      </c>
      <c r="N258" s="9">
        <v>-109.55136</v>
      </c>
      <c r="O258" s="9">
        <v>4786</v>
      </c>
      <c r="P258" s="13">
        <v>15150.7</v>
      </c>
      <c r="Q258" s="20">
        <f t="shared" si="7"/>
        <v>-10364.7</v>
      </c>
      <c r="R258" s="20">
        <v>1</v>
      </c>
      <c r="W258" s="89">
        <v>1.22</v>
      </c>
      <c r="X258" s="56">
        <v>20</v>
      </c>
      <c r="Y258" s="56"/>
      <c r="Z258" s="55" t="s">
        <v>501</v>
      </c>
      <c r="AA258" s="21" t="s">
        <v>510</v>
      </c>
    </row>
    <row r="259" spans="2:27" ht="14.25">
      <c r="B259" s="10" t="s">
        <v>498</v>
      </c>
      <c r="C259" s="11" t="s">
        <v>497</v>
      </c>
      <c r="D259" s="32">
        <v>4438449</v>
      </c>
      <c r="E259" s="32">
        <v>623500</v>
      </c>
      <c r="F259" s="31" t="s">
        <v>499</v>
      </c>
      <c r="G259" s="32" t="s">
        <v>500</v>
      </c>
      <c r="H259" s="31" t="s">
        <v>121</v>
      </c>
      <c r="I259" s="31" t="s">
        <v>97</v>
      </c>
      <c r="K259" s="21" t="s">
        <v>43</v>
      </c>
      <c r="L259" s="18" t="s">
        <v>61</v>
      </c>
      <c r="M259" s="9">
        <v>40.08916</v>
      </c>
      <c r="N259" s="9">
        <v>-109.55136</v>
      </c>
      <c r="O259" s="9">
        <v>4786</v>
      </c>
      <c r="P259" s="13">
        <v>15165.8</v>
      </c>
      <c r="Q259" s="20">
        <f t="shared" si="7"/>
        <v>-10379.8</v>
      </c>
      <c r="R259" s="20">
        <v>1</v>
      </c>
      <c r="W259" s="89">
        <v>1.38</v>
      </c>
      <c r="X259" s="56">
        <v>20</v>
      </c>
      <c r="Y259" s="56"/>
      <c r="Z259" s="55" t="s">
        <v>501</v>
      </c>
      <c r="AA259" s="21" t="s">
        <v>510</v>
      </c>
    </row>
    <row r="260" spans="2:27" ht="14.25">
      <c r="B260" s="10" t="s">
        <v>498</v>
      </c>
      <c r="C260" s="11" t="s">
        <v>497</v>
      </c>
      <c r="D260" s="32">
        <v>4438449</v>
      </c>
      <c r="E260" s="32">
        <v>623500</v>
      </c>
      <c r="F260" s="31" t="s">
        <v>499</v>
      </c>
      <c r="G260" s="32" t="s">
        <v>500</v>
      </c>
      <c r="H260" s="31" t="s">
        <v>121</v>
      </c>
      <c r="I260" s="31" t="s">
        <v>97</v>
      </c>
      <c r="K260" s="21" t="s">
        <v>43</v>
      </c>
      <c r="L260" s="18" t="s">
        <v>61</v>
      </c>
      <c r="M260" s="9">
        <v>40.08916</v>
      </c>
      <c r="N260" s="9">
        <v>-109.55136</v>
      </c>
      <c r="O260" s="9">
        <v>4786</v>
      </c>
      <c r="P260" s="13">
        <v>15174.5</v>
      </c>
      <c r="Q260" s="20">
        <f t="shared" si="7"/>
        <v>-10388.5</v>
      </c>
      <c r="R260" s="20">
        <v>1</v>
      </c>
      <c r="W260" s="89">
        <v>1.45</v>
      </c>
      <c r="X260" s="56">
        <v>20</v>
      </c>
      <c r="Y260" s="56"/>
      <c r="Z260" s="55" t="s">
        <v>501</v>
      </c>
      <c r="AA260" s="21" t="s">
        <v>510</v>
      </c>
    </row>
    <row r="261" spans="2:27" ht="14.25">
      <c r="B261" s="10" t="s">
        <v>498</v>
      </c>
      <c r="C261" s="11" t="s">
        <v>497</v>
      </c>
      <c r="D261" s="32">
        <v>4438449</v>
      </c>
      <c r="E261" s="32">
        <v>623500</v>
      </c>
      <c r="F261" s="31" t="s">
        <v>499</v>
      </c>
      <c r="G261" s="32" t="s">
        <v>500</v>
      </c>
      <c r="H261" s="31" t="s">
        <v>121</v>
      </c>
      <c r="I261" s="31" t="s">
        <v>97</v>
      </c>
      <c r="K261" s="21" t="s">
        <v>43</v>
      </c>
      <c r="L261" s="18" t="s">
        <v>61</v>
      </c>
      <c r="M261" s="9">
        <v>40.08916</v>
      </c>
      <c r="N261" s="9">
        <v>-109.55136</v>
      </c>
      <c r="O261" s="9">
        <v>4786</v>
      </c>
      <c r="P261" s="13">
        <v>15188.4</v>
      </c>
      <c r="Q261" s="20">
        <f t="shared" si="7"/>
        <v>-10402.4</v>
      </c>
      <c r="R261" s="20">
        <v>1</v>
      </c>
      <c r="W261" s="89">
        <v>1.44</v>
      </c>
      <c r="X261" s="56">
        <v>20</v>
      </c>
      <c r="Y261" s="56"/>
      <c r="Z261" s="55" t="s">
        <v>501</v>
      </c>
      <c r="AA261" s="21" t="s">
        <v>510</v>
      </c>
    </row>
    <row r="262" spans="2:27" ht="14.25">
      <c r="B262" s="10" t="s">
        <v>498</v>
      </c>
      <c r="C262" s="11" t="s">
        <v>497</v>
      </c>
      <c r="D262" s="32">
        <v>4438449</v>
      </c>
      <c r="E262" s="32">
        <v>623500</v>
      </c>
      <c r="F262" s="31" t="s">
        <v>499</v>
      </c>
      <c r="G262" s="32" t="s">
        <v>500</v>
      </c>
      <c r="H262" s="31" t="s">
        <v>121</v>
      </c>
      <c r="I262" s="31" t="s">
        <v>97</v>
      </c>
      <c r="K262" s="21" t="s">
        <v>43</v>
      </c>
      <c r="L262" s="18" t="s">
        <v>61</v>
      </c>
      <c r="M262" s="9">
        <v>40.08916</v>
      </c>
      <c r="N262" s="9">
        <v>-109.55136</v>
      </c>
      <c r="O262" s="9">
        <v>4786</v>
      </c>
      <c r="P262" s="13">
        <v>15197</v>
      </c>
      <c r="Q262" s="20">
        <f t="shared" si="7"/>
        <v>-10411</v>
      </c>
      <c r="R262" s="20">
        <v>1</v>
      </c>
      <c r="W262" s="89">
        <v>1.49</v>
      </c>
      <c r="X262" s="56">
        <v>20</v>
      </c>
      <c r="Y262" s="56"/>
      <c r="Z262" s="55" t="s">
        <v>501</v>
      </c>
      <c r="AA262" s="21" t="s">
        <v>510</v>
      </c>
    </row>
    <row r="263" spans="2:27" ht="14.25">
      <c r="B263" s="10" t="s">
        <v>498</v>
      </c>
      <c r="C263" s="11" t="s">
        <v>497</v>
      </c>
      <c r="D263" s="32">
        <v>4438449</v>
      </c>
      <c r="E263" s="32">
        <v>623500</v>
      </c>
      <c r="F263" s="31" t="s">
        <v>499</v>
      </c>
      <c r="G263" s="32" t="s">
        <v>500</v>
      </c>
      <c r="H263" s="31" t="s">
        <v>121</v>
      </c>
      <c r="I263" s="31" t="s">
        <v>97</v>
      </c>
      <c r="K263" s="21" t="s">
        <v>43</v>
      </c>
      <c r="L263" s="18" t="s">
        <v>61</v>
      </c>
      <c r="M263" s="9">
        <v>40.08916</v>
      </c>
      <c r="N263" s="9">
        <v>-109.55136</v>
      </c>
      <c r="O263" s="9">
        <v>4786</v>
      </c>
      <c r="P263" s="13">
        <v>15206.2</v>
      </c>
      <c r="Q263" s="20">
        <f t="shared" si="7"/>
        <v>-10420.2</v>
      </c>
      <c r="R263" s="20">
        <v>1</v>
      </c>
      <c r="W263" s="89">
        <v>1.44</v>
      </c>
      <c r="X263" s="56">
        <v>20</v>
      </c>
      <c r="Y263" s="56"/>
      <c r="Z263" s="55" t="s">
        <v>502</v>
      </c>
      <c r="AA263" s="21" t="s">
        <v>510</v>
      </c>
    </row>
    <row r="264" spans="2:27" ht="14.25">
      <c r="B264" s="10" t="s">
        <v>498</v>
      </c>
      <c r="C264" s="11" t="s">
        <v>497</v>
      </c>
      <c r="D264" s="32">
        <v>4438449</v>
      </c>
      <c r="E264" s="32">
        <v>623500</v>
      </c>
      <c r="F264" s="31" t="s">
        <v>499</v>
      </c>
      <c r="G264" s="32" t="s">
        <v>500</v>
      </c>
      <c r="H264" s="31" t="s">
        <v>121</v>
      </c>
      <c r="I264" s="31" t="s">
        <v>97</v>
      </c>
      <c r="K264" s="21" t="s">
        <v>43</v>
      </c>
      <c r="L264" s="18" t="s">
        <v>61</v>
      </c>
      <c r="M264" s="9">
        <v>40.08916</v>
      </c>
      <c r="N264" s="9">
        <v>-109.55136</v>
      </c>
      <c r="O264" s="9">
        <v>4786</v>
      </c>
      <c r="P264" s="13">
        <v>15210.6</v>
      </c>
      <c r="Q264" s="20">
        <f t="shared" si="7"/>
        <v>-10424.6</v>
      </c>
      <c r="R264" s="20">
        <v>1</v>
      </c>
      <c r="S264" s="20"/>
      <c r="W264" s="89">
        <v>1.56</v>
      </c>
      <c r="X264" s="56">
        <v>20</v>
      </c>
      <c r="Y264" s="56"/>
      <c r="Z264" s="55" t="s">
        <v>501</v>
      </c>
      <c r="AA264" s="21" t="s">
        <v>510</v>
      </c>
    </row>
    <row r="265" spans="2:27" ht="14.25">
      <c r="B265" s="10" t="s">
        <v>498</v>
      </c>
      <c r="C265" s="11" t="s">
        <v>497</v>
      </c>
      <c r="D265" s="32">
        <v>4438449</v>
      </c>
      <c r="E265" s="32">
        <v>623500</v>
      </c>
      <c r="F265" s="31" t="s">
        <v>499</v>
      </c>
      <c r="G265" s="32" t="s">
        <v>500</v>
      </c>
      <c r="H265" s="31" t="s">
        <v>121</v>
      </c>
      <c r="I265" s="31" t="s">
        <v>97</v>
      </c>
      <c r="K265" s="21" t="s">
        <v>43</v>
      </c>
      <c r="L265" s="18" t="s">
        <v>61</v>
      </c>
      <c r="M265" s="9">
        <v>40.08916</v>
      </c>
      <c r="N265" s="9">
        <v>-109.55136</v>
      </c>
      <c r="O265" s="9">
        <v>4786</v>
      </c>
      <c r="P265" s="13">
        <v>15220.5</v>
      </c>
      <c r="Q265" s="20">
        <f t="shared" si="7"/>
        <v>-10434.5</v>
      </c>
      <c r="R265" s="20">
        <v>1</v>
      </c>
      <c r="W265" s="89">
        <v>1.48</v>
      </c>
      <c r="X265" s="56">
        <v>20</v>
      </c>
      <c r="Y265" s="56"/>
      <c r="Z265" s="55" t="s">
        <v>501</v>
      </c>
      <c r="AA265" s="21" t="s">
        <v>510</v>
      </c>
    </row>
    <row r="266" spans="2:27" ht="14.25">
      <c r="B266" s="10" t="s">
        <v>498</v>
      </c>
      <c r="C266" s="11" t="s">
        <v>497</v>
      </c>
      <c r="D266" s="32">
        <v>4438449</v>
      </c>
      <c r="E266" s="32">
        <v>623500</v>
      </c>
      <c r="F266" s="31" t="s">
        <v>499</v>
      </c>
      <c r="G266" s="32" t="s">
        <v>500</v>
      </c>
      <c r="H266" s="31" t="s">
        <v>121</v>
      </c>
      <c r="I266" s="31" t="s">
        <v>97</v>
      </c>
      <c r="K266" s="21" t="s">
        <v>43</v>
      </c>
      <c r="L266" s="18" t="s">
        <v>61</v>
      </c>
      <c r="M266" s="9">
        <v>40.08916</v>
      </c>
      <c r="N266" s="9">
        <v>-109.55136</v>
      </c>
      <c r="O266" s="9">
        <v>4786</v>
      </c>
      <c r="P266" s="13">
        <v>15229.7</v>
      </c>
      <c r="Q266" s="20">
        <f t="shared" si="7"/>
        <v>-10443.7</v>
      </c>
      <c r="R266" s="20">
        <v>1</v>
      </c>
      <c r="W266" s="89">
        <v>1.51</v>
      </c>
      <c r="X266" s="56">
        <v>20</v>
      </c>
      <c r="Y266" s="56"/>
      <c r="Z266" s="55" t="s">
        <v>501</v>
      </c>
      <c r="AA266" s="21" t="s">
        <v>510</v>
      </c>
    </row>
    <row r="267" spans="2:27" ht="14.25">
      <c r="B267" s="10" t="s">
        <v>498</v>
      </c>
      <c r="C267" s="11" t="s">
        <v>497</v>
      </c>
      <c r="D267" s="32">
        <v>4438449</v>
      </c>
      <c r="E267" s="32">
        <v>623500</v>
      </c>
      <c r="F267" s="31" t="s">
        <v>499</v>
      </c>
      <c r="G267" s="32" t="s">
        <v>500</v>
      </c>
      <c r="H267" s="31" t="s">
        <v>121</v>
      </c>
      <c r="I267" s="31" t="s">
        <v>97</v>
      </c>
      <c r="K267" s="21" t="s">
        <v>43</v>
      </c>
      <c r="L267" s="18" t="s">
        <v>61</v>
      </c>
      <c r="M267" s="9">
        <v>40.08916</v>
      </c>
      <c r="N267" s="9">
        <v>-109.55136</v>
      </c>
      <c r="O267" s="9">
        <v>4786</v>
      </c>
      <c r="P267" s="13">
        <v>15240.3</v>
      </c>
      <c r="Q267" s="20">
        <f t="shared" si="7"/>
        <v>-10454.3</v>
      </c>
      <c r="R267" s="20">
        <v>1</v>
      </c>
      <c r="W267" s="89">
        <v>1.56</v>
      </c>
      <c r="X267" s="56">
        <v>20</v>
      </c>
      <c r="Y267" s="56"/>
      <c r="Z267" s="55" t="s">
        <v>502</v>
      </c>
      <c r="AA267" s="21" t="s">
        <v>510</v>
      </c>
    </row>
    <row r="268" spans="2:27" ht="14.25">
      <c r="B268" s="10" t="s">
        <v>498</v>
      </c>
      <c r="C268" s="11" t="s">
        <v>497</v>
      </c>
      <c r="D268" s="32">
        <v>4438449</v>
      </c>
      <c r="E268" s="32">
        <v>623500</v>
      </c>
      <c r="F268" s="31" t="s">
        <v>499</v>
      </c>
      <c r="G268" s="32" t="s">
        <v>500</v>
      </c>
      <c r="H268" s="31" t="s">
        <v>121</v>
      </c>
      <c r="I268" s="31" t="s">
        <v>97</v>
      </c>
      <c r="K268" s="21" t="s">
        <v>43</v>
      </c>
      <c r="L268" s="18" t="s">
        <v>61</v>
      </c>
      <c r="M268" s="9">
        <v>40.08916</v>
      </c>
      <c r="N268" s="9">
        <v>-109.55136</v>
      </c>
      <c r="O268" s="9">
        <v>4786</v>
      </c>
      <c r="P268" s="13">
        <v>15251.6</v>
      </c>
      <c r="Q268" s="20">
        <f t="shared" si="7"/>
        <v>-10465.6</v>
      </c>
      <c r="R268" s="20">
        <v>1</v>
      </c>
      <c r="W268" s="89">
        <v>1.61</v>
      </c>
      <c r="X268" s="56">
        <v>20</v>
      </c>
      <c r="Y268" s="56"/>
      <c r="Z268" s="55" t="s">
        <v>502</v>
      </c>
      <c r="AA268" s="21" t="s">
        <v>510</v>
      </c>
    </row>
    <row r="269" spans="2:27" ht="14.25">
      <c r="B269" s="10" t="s">
        <v>498</v>
      </c>
      <c r="C269" s="11" t="s">
        <v>497</v>
      </c>
      <c r="D269" s="32">
        <v>4438449</v>
      </c>
      <c r="E269" s="32">
        <v>623500</v>
      </c>
      <c r="F269" s="31" t="s">
        <v>499</v>
      </c>
      <c r="G269" s="32" t="s">
        <v>500</v>
      </c>
      <c r="H269" s="31" t="s">
        <v>121</v>
      </c>
      <c r="I269" s="31" t="s">
        <v>97</v>
      </c>
      <c r="K269" s="21" t="s">
        <v>43</v>
      </c>
      <c r="L269" s="18" t="s">
        <v>61</v>
      </c>
      <c r="M269" s="9">
        <v>40.08916</v>
      </c>
      <c r="N269" s="9">
        <v>-109.55136</v>
      </c>
      <c r="O269" s="9">
        <v>4786</v>
      </c>
      <c r="P269" s="13">
        <v>15260.2</v>
      </c>
      <c r="Q269" s="20">
        <f t="shared" si="7"/>
        <v>-10474.2</v>
      </c>
      <c r="R269" s="20">
        <v>1</v>
      </c>
      <c r="W269" s="89">
        <v>1.68</v>
      </c>
      <c r="X269" s="56">
        <v>20</v>
      </c>
      <c r="Y269" s="56"/>
      <c r="Z269" s="55" t="s">
        <v>501</v>
      </c>
      <c r="AA269" s="21" t="s">
        <v>510</v>
      </c>
    </row>
    <row r="270" spans="2:28" ht="14.25">
      <c r="B270" s="14" t="s">
        <v>422</v>
      </c>
      <c r="C270" s="3" t="s">
        <v>339</v>
      </c>
      <c r="D270" s="44">
        <v>4422267.1588</v>
      </c>
      <c r="E270" s="44">
        <v>611877.89893</v>
      </c>
      <c r="F270" s="45" t="s">
        <v>60</v>
      </c>
      <c r="G270" s="46">
        <v>17</v>
      </c>
      <c r="H270" s="45" t="s">
        <v>112</v>
      </c>
      <c r="I270" s="45" t="s">
        <v>99</v>
      </c>
      <c r="J270" s="21" t="s">
        <v>22</v>
      </c>
      <c r="K270" s="21" t="s">
        <v>43</v>
      </c>
      <c r="L270" s="45" t="s">
        <v>61</v>
      </c>
      <c r="M270" s="47">
        <v>39.94503</v>
      </c>
      <c r="N270" s="47">
        <v>-109.69044</v>
      </c>
      <c r="O270" s="20">
        <v>5104</v>
      </c>
      <c r="P270" s="14">
        <v>8300.424</v>
      </c>
      <c r="Q270" s="20">
        <v>-3196.424000000001</v>
      </c>
      <c r="R270" s="20">
        <v>1</v>
      </c>
      <c r="S270" s="20"/>
      <c r="W270" s="23">
        <v>0.83</v>
      </c>
      <c r="X270" s="20"/>
      <c r="Y270" s="22"/>
      <c r="Z270" s="22"/>
      <c r="AA270" s="21" t="s">
        <v>28</v>
      </c>
      <c r="AB270" s="21" t="s">
        <v>308</v>
      </c>
    </row>
    <row r="271" spans="2:27" ht="14.25">
      <c r="B271" s="14" t="s">
        <v>403</v>
      </c>
      <c r="C271" s="3" t="s">
        <v>343</v>
      </c>
      <c r="D271" s="44">
        <v>4423651</v>
      </c>
      <c r="E271" s="44">
        <v>609649</v>
      </c>
      <c r="F271" s="45" t="s">
        <v>369</v>
      </c>
      <c r="G271" s="46">
        <v>7</v>
      </c>
      <c r="H271" s="45" t="s">
        <v>112</v>
      </c>
      <c r="I271" s="45" t="s">
        <v>99</v>
      </c>
      <c r="J271" s="21" t="s">
        <v>22</v>
      </c>
      <c r="K271" s="21" t="s">
        <v>43</v>
      </c>
      <c r="L271" s="45" t="s">
        <v>61</v>
      </c>
      <c r="M271" s="47">
        <v>39.9577846</v>
      </c>
      <c r="N271" s="47">
        <v>-109.7162906</v>
      </c>
      <c r="O271" s="20">
        <v>4941</v>
      </c>
      <c r="P271" s="14">
        <v>2055</v>
      </c>
      <c r="Q271" s="20">
        <f aca="true" t="shared" si="8" ref="Q271:Q316">O271-P271</f>
        <v>2886</v>
      </c>
      <c r="R271" s="20">
        <v>1</v>
      </c>
      <c r="S271" s="20" t="s">
        <v>312</v>
      </c>
      <c r="T271" s="21" t="s">
        <v>191</v>
      </c>
      <c r="W271" s="23">
        <v>0.35</v>
      </c>
      <c r="X271" s="20"/>
      <c r="Y271" s="22"/>
      <c r="Z271" s="22"/>
      <c r="AA271" s="21" t="s">
        <v>308</v>
      </c>
    </row>
    <row r="272" spans="2:27" ht="14.25">
      <c r="B272" s="14" t="s">
        <v>403</v>
      </c>
      <c r="C272" s="3" t="s">
        <v>343</v>
      </c>
      <c r="D272" s="44">
        <v>4423651</v>
      </c>
      <c r="E272" s="44">
        <v>609649</v>
      </c>
      <c r="F272" s="45" t="s">
        <v>369</v>
      </c>
      <c r="G272" s="46">
        <v>7</v>
      </c>
      <c r="H272" s="45" t="s">
        <v>112</v>
      </c>
      <c r="I272" s="45" t="s">
        <v>99</v>
      </c>
      <c r="J272" s="21" t="s">
        <v>22</v>
      </c>
      <c r="K272" s="21" t="s">
        <v>43</v>
      </c>
      <c r="L272" s="45" t="s">
        <v>61</v>
      </c>
      <c r="M272" s="47">
        <v>39.9577846</v>
      </c>
      <c r="N272" s="47">
        <v>-109.7162906</v>
      </c>
      <c r="O272" s="20">
        <v>4941</v>
      </c>
      <c r="P272" s="14">
        <v>2150</v>
      </c>
      <c r="Q272" s="20">
        <f t="shared" si="8"/>
        <v>2791</v>
      </c>
      <c r="R272" s="20">
        <v>1</v>
      </c>
      <c r="S272" s="20" t="s">
        <v>312</v>
      </c>
      <c r="T272" s="21" t="s">
        <v>191</v>
      </c>
      <c r="W272" s="23">
        <v>0.35</v>
      </c>
      <c r="X272" s="20"/>
      <c r="Y272" s="22"/>
      <c r="Z272" s="22"/>
      <c r="AA272" s="21" t="s">
        <v>308</v>
      </c>
    </row>
    <row r="273" spans="2:27" ht="14.25">
      <c r="B273" s="14" t="s">
        <v>403</v>
      </c>
      <c r="C273" s="3" t="s">
        <v>343</v>
      </c>
      <c r="D273" s="44">
        <v>4423651</v>
      </c>
      <c r="E273" s="44">
        <v>609649</v>
      </c>
      <c r="F273" s="45" t="s">
        <v>369</v>
      </c>
      <c r="G273" s="46">
        <v>7</v>
      </c>
      <c r="H273" s="45" t="s">
        <v>112</v>
      </c>
      <c r="I273" s="45" t="s">
        <v>99</v>
      </c>
      <c r="J273" s="21" t="s">
        <v>22</v>
      </c>
      <c r="K273" s="21" t="s">
        <v>43</v>
      </c>
      <c r="L273" s="45" t="s">
        <v>61</v>
      </c>
      <c r="M273" s="47">
        <v>39.9577846</v>
      </c>
      <c r="N273" s="47">
        <v>-109.7162906</v>
      </c>
      <c r="O273" s="20">
        <v>4941</v>
      </c>
      <c r="P273" s="14">
        <v>2250</v>
      </c>
      <c r="Q273" s="20">
        <f t="shared" si="8"/>
        <v>2691</v>
      </c>
      <c r="R273" s="20">
        <v>1</v>
      </c>
      <c r="S273" s="20" t="s">
        <v>312</v>
      </c>
      <c r="T273" s="21" t="s">
        <v>191</v>
      </c>
      <c r="W273" s="23">
        <v>0.33</v>
      </c>
      <c r="X273" s="20"/>
      <c r="Y273" s="22"/>
      <c r="Z273" s="22"/>
      <c r="AA273" s="21" t="s">
        <v>308</v>
      </c>
    </row>
    <row r="274" spans="2:27" ht="14.25">
      <c r="B274" s="14" t="s">
        <v>403</v>
      </c>
      <c r="C274" s="3" t="s">
        <v>343</v>
      </c>
      <c r="D274" s="44">
        <v>4423651</v>
      </c>
      <c r="E274" s="44">
        <v>609649</v>
      </c>
      <c r="F274" s="45" t="s">
        <v>369</v>
      </c>
      <c r="G274" s="46">
        <v>7</v>
      </c>
      <c r="H274" s="45" t="s">
        <v>112</v>
      </c>
      <c r="I274" s="45" t="s">
        <v>99</v>
      </c>
      <c r="J274" s="21" t="s">
        <v>22</v>
      </c>
      <c r="K274" s="21" t="s">
        <v>43</v>
      </c>
      <c r="L274" s="45" t="s">
        <v>61</v>
      </c>
      <c r="M274" s="47">
        <v>39.9577846</v>
      </c>
      <c r="N274" s="47">
        <v>-109.7162906</v>
      </c>
      <c r="O274" s="20">
        <v>4941</v>
      </c>
      <c r="P274" s="14">
        <v>2835</v>
      </c>
      <c r="Q274" s="20">
        <f t="shared" si="8"/>
        <v>2106</v>
      </c>
      <c r="R274" s="20">
        <v>1</v>
      </c>
      <c r="S274" s="20" t="s">
        <v>312</v>
      </c>
      <c r="T274" s="21" t="s">
        <v>191</v>
      </c>
      <c r="W274" s="23">
        <v>0.44</v>
      </c>
      <c r="X274" s="20"/>
      <c r="Y274" s="22"/>
      <c r="Z274" s="22"/>
      <c r="AA274" s="21" t="s">
        <v>308</v>
      </c>
    </row>
    <row r="275" spans="2:27" ht="14.25">
      <c r="B275" s="14" t="s">
        <v>403</v>
      </c>
      <c r="C275" s="3" t="s">
        <v>343</v>
      </c>
      <c r="D275" s="44">
        <v>4423651</v>
      </c>
      <c r="E275" s="44">
        <v>609649</v>
      </c>
      <c r="F275" s="45" t="s">
        <v>369</v>
      </c>
      <c r="G275" s="46">
        <v>7</v>
      </c>
      <c r="H275" s="45" t="s">
        <v>112</v>
      </c>
      <c r="I275" s="45" t="s">
        <v>99</v>
      </c>
      <c r="J275" s="21" t="s">
        <v>22</v>
      </c>
      <c r="K275" s="21" t="s">
        <v>43</v>
      </c>
      <c r="L275" s="45" t="s">
        <v>61</v>
      </c>
      <c r="M275" s="47">
        <v>39.9577846</v>
      </c>
      <c r="N275" s="47">
        <v>-109.7162906</v>
      </c>
      <c r="O275" s="20">
        <v>4941</v>
      </c>
      <c r="P275" s="14">
        <v>3085</v>
      </c>
      <c r="Q275" s="20">
        <f t="shared" si="8"/>
        <v>1856</v>
      </c>
      <c r="R275" s="20">
        <v>1</v>
      </c>
      <c r="S275" s="20" t="s">
        <v>312</v>
      </c>
      <c r="T275" s="21" t="s">
        <v>191</v>
      </c>
      <c r="W275" s="23">
        <v>0.45</v>
      </c>
      <c r="X275" s="20"/>
      <c r="Y275" s="22"/>
      <c r="Z275" s="22"/>
      <c r="AA275" s="21" t="s">
        <v>308</v>
      </c>
    </row>
    <row r="276" spans="2:27" ht="14.25">
      <c r="B276" s="14" t="s">
        <v>403</v>
      </c>
      <c r="C276" s="3" t="s">
        <v>343</v>
      </c>
      <c r="D276" s="44">
        <v>4423651</v>
      </c>
      <c r="E276" s="44">
        <v>609649</v>
      </c>
      <c r="F276" s="45" t="s">
        <v>369</v>
      </c>
      <c r="G276" s="46">
        <v>7</v>
      </c>
      <c r="H276" s="45" t="s">
        <v>112</v>
      </c>
      <c r="I276" s="45" t="s">
        <v>99</v>
      </c>
      <c r="J276" s="21" t="s">
        <v>22</v>
      </c>
      <c r="K276" s="21" t="s">
        <v>43</v>
      </c>
      <c r="L276" s="45" t="s">
        <v>61</v>
      </c>
      <c r="M276" s="47">
        <v>39.9577846</v>
      </c>
      <c r="N276" s="47">
        <v>-109.7162906</v>
      </c>
      <c r="O276" s="20">
        <v>4941</v>
      </c>
      <c r="P276" s="14">
        <v>3355</v>
      </c>
      <c r="Q276" s="20">
        <f t="shared" si="8"/>
        <v>1586</v>
      </c>
      <c r="R276" s="20">
        <v>1</v>
      </c>
      <c r="S276" s="20" t="s">
        <v>312</v>
      </c>
      <c r="T276" s="21" t="s">
        <v>191</v>
      </c>
      <c r="W276" s="23">
        <v>0.42</v>
      </c>
      <c r="X276" s="20"/>
      <c r="Y276" s="22"/>
      <c r="Z276" s="22"/>
      <c r="AA276" s="21" t="s">
        <v>308</v>
      </c>
    </row>
    <row r="277" spans="2:27" ht="14.25">
      <c r="B277" s="14" t="s">
        <v>403</v>
      </c>
      <c r="C277" s="3" t="s">
        <v>343</v>
      </c>
      <c r="D277" s="44">
        <v>4423651</v>
      </c>
      <c r="E277" s="44">
        <v>609649</v>
      </c>
      <c r="F277" s="45" t="s">
        <v>369</v>
      </c>
      <c r="G277" s="46">
        <v>7</v>
      </c>
      <c r="H277" s="45" t="s">
        <v>112</v>
      </c>
      <c r="I277" s="45" t="s">
        <v>99</v>
      </c>
      <c r="J277" s="21" t="s">
        <v>22</v>
      </c>
      <c r="K277" s="21" t="s">
        <v>43</v>
      </c>
      <c r="L277" s="45" t="s">
        <v>61</v>
      </c>
      <c r="M277" s="47">
        <v>39.9577846</v>
      </c>
      <c r="N277" s="47">
        <v>-109.7162906</v>
      </c>
      <c r="O277" s="20">
        <v>4941</v>
      </c>
      <c r="P277" s="14">
        <v>4285</v>
      </c>
      <c r="Q277" s="20">
        <f t="shared" si="8"/>
        <v>656</v>
      </c>
      <c r="R277" s="20">
        <v>1</v>
      </c>
      <c r="S277" s="20" t="s">
        <v>312</v>
      </c>
      <c r="T277" s="21" t="s">
        <v>191</v>
      </c>
      <c r="W277" s="23">
        <v>0.53</v>
      </c>
      <c r="X277" s="20"/>
      <c r="Y277" s="22"/>
      <c r="Z277" s="22"/>
      <c r="AA277" s="21" t="s">
        <v>308</v>
      </c>
    </row>
    <row r="278" spans="2:27" ht="14.25">
      <c r="B278" s="14" t="s">
        <v>403</v>
      </c>
      <c r="C278" s="3" t="s">
        <v>343</v>
      </c>
      <c r="D278" s="44">
        <v>4423651</v>
      </c>
      <c r="E278" s="44">
        <v>609649</v>
      </c>
      <c r="F278" s="45" t="s">
        <v>369</v>
      </c>
      <c r="G278" s="46">
        <v>7</v>
      </c>
      <c r="H278" s="45" t="s">
        <v>112</v>
      </c>
      <c r="I278" s="45" t="s">
        <v>99</v>
      </c>
      <c r="J278" s="21" t="s">
        <v>22</v>
      </c>
      <c r="K278" s="21" t="s">
        <v>43</v>
      </c>
      <c r="L278" s="45" t="s">
        <v>61</v>
      </c>
      <c r="M278" s="47">
        <v>39.9577846</v>
      </c>
      <c r="N278" s="47">
        <v>-109.7162906</v>
      </c>
      <c r="O278" s="20">
        <v>4941</v>
      </c>
      <c r="P278" s="14">
        <v>4345</v>
      </c>
      <c r="Q278" s="20">
        <f t="shared" si="8"/>
        <v>596</v>
      </c>
      <c r="R278" s="20">
        <v>1</v>
      </c>
      <c r="S278" s="20" t="s">
        <v>312</v>
      </c>
      <c r="T278" s="21" t="s">
        <v>264</v>
      </c>
      <c r="W278" s="23">
        <v>0.4</v>
      </c>
      <c r="X278" s="20"/>
      <c r="Y278" s="22"/>
      <c r="Z278" s="22"/>
      <c r="AA278" s="21" t="s">
        <v>308</v>
      </c>
    </row>
    <row r="279" spans="2:27" ht="14.25">
      <c r="B279" s="14" t="s">
        <v>403</v>
      </c>
      <c r="C279" s="3" t="s">
        <v>343</v>
      </c>
      <c r="D279" s="44">
        <v>4423651</v>
      </c>
      <c r="E279" s="44">
        <v>609649</v>
      </c>
      <c r="F279" s="45" t="s">
        <v>369</v>
      </c>
      <c r="G279" s="46">
        <v>7</v>
      </c>
      <c r="H279" s="45" t="s">
        <v>112</v>
      </c>
      <c r="I279" s="45" t="s">
        <v>99</v>
      </c>
      <c r="J279" s="21" t="s">
        <v>22</v>
      </c>
      <c r="K279" s="21" t="s">
        <v>43</v>
      </c>
      <c r="L279" s="45" t="s">
        <v>61</v>
      </c>
      <c r="M279" s="47">
        <v>39.9577846</v>
      </c>
      <c r="N279" s="47">
        <v>-109.7162906</v>
      </c>
      <c r="O279" s="20">
        <v>4941</v>
      </c>
      <c r="P279" s="14">
        <v>4910</v>
      </c>
      <c r="Q279" s="20">
        <f t="shared" si="8"/>
        <v>31</v>
      </c>
      <c r="R279" s="20">
        <v>1</v>
      </c>
      <c r="S279" s="20" t="s">
        <v>312</v>
      </c>
      <c r="T279" s="21" t="s">
        <v>264</v>
      </c>
      <c r="W279" s="23">
        <v>0.4</v>
      </c>
      <c r="X279" s="20"/>
      <c r="Y279" s="22"/>
      <c r="Z279" s="22"/>
      <c r="AA279" s="21" t="s">
        <v>308</v>
      </c>
    </row>
    <row r="280" spans="2:27" ht="14.25">
      <c r="B280" s="14" t="s">
        <v>403</v>
      </c>
      <c r="C280" s="3" t="s">
        <v>343</v>
      </c>
      <c r="D280" s="44">
        <v>4423651</v>
      </c>
      <c r="E280" s="44">
        <v>609649</v>
      </c>
      <c r="F280" s="45" t="s">
        <v>369</v>
      </c>
      <c r="G280" s="46">
        <v>7</v>
      </c>
      <c r="H280" s="45" t="s">
        <v>112</v>
      </c>
      <c r="I280" s="45" t="s">
        <v>99</v>
      </c>
      <c r="J280" s="21" t="s">
        <v>22</v>
      </c>
      <c r="K280" s="21" t="s">
        <v>43</v>
      </c>
      <c r="L280" s="45" t="s">
        <v>61</v>
      </c>
      <c r="M280" s="47">
        <v>39.9577846</v>
      </c>
      <c r="N280" s="47">
        <v>-109.7162906</v>
      </c>
      <c r="O280" s="20">
        <v>4941</v>
      </c>
      <c r="P280" s="14">
        <v>7400</v>
      </c>
      <c r="Q280" s="20">
        <f t="shared" si="8"/>
        <v>-2459</v>
      </c>
      <c r="R280" s="20">
        <v>1</v>
      </c>
      <c r="S280" s="20" t="s">
        <v>201</v>
      </c>
      <c r="T280" s="21" t="s">
        <v>239</v>
      </c>
      <c r="U280" s="21" t="s">
        <v>54</v>
      </c>
      <c r="W280" s="23">
        <v>0.72</v>
      </c>
      <c r="X280" s="20"/>
      <c r="Y280" s="22"/>
      <c r="Z280" s="22"/>
      <c r="AA280" s="21" t="s">
        <v>24</v>
      </c>
    </row>
    <row r="281" spans="2:27" ht="14.25">
      <c r="B281" s="14" t="s">
        <v>403</v>
      </c>
      <c r="C281" s="3" t="s">
        <v>343</v>
      </c>
      <c r="D281" s="44">
        <v>4423651</v>
      </c>
      <c r="E281" s="44">
        <v>609649</v>
      </c>
      <c r="F281" s="45" t="s">
        <v>369</v>
      </c>
      <c r="G281" s="46">
        <v>7</v>
      </c>
      <c r="H281" s="45" t="s">
        <v>112</v>
      </c>
      <c r="I281" s="45" t="s">
        <v>99</v>
      </c>
      <c r="J281" s="21" t="s">
        <v>22</v>
      </c>
      <c r="K281" s="21" t="s">
        <v>43</v>
      </c>
      <c r="L281" s="45" t="s">
        <v>61</v>
      </c>
      <c r="M281" s="47">
        <v>39.9577846</v>
      </c>
      <c r="N281" s="47">
        <v>-109.7162906</v>
      </c>
      <c r="O281" s="20">
        <v>4941</v>
      </c>
      <c r="P281" s="14">
        <v>8275</v>
      </c>
      <c r="Q281" s="20">
        <f t="shared" si="8"/>
        <v>-3334</v>
      </c>
      <c r="R281" s="20">
        <v>1</v>
      </c>
      <c r="S281" s="20" t="s">
        <v>311</v>
      </c>
      <c r="T281" s="21" t="s">
        <v>297</v>
      </c>
      <c r="W281" s="23">
        <v>0.86</v>
      </c>
      <c r="X281" s="20"/>
      <c r="Y281" s="22"/>
      <c r="Z281" s="22"/>
      <c r="AA281" s="21" t="s">
        <v>308</v>
      </c>
    </row>
    <row r="282" spans="2:27" ht="14.25">
      <c r="B282" s="14" t="s">
        <v>403</v>
      </c>
      <c r="C282" s="3" t="s">
        <v>343</v>
      </c>
      <c r="D282" s="44">
        <v>4423651</v>
      </c>
      <c r="E282" s="44">
        <v>609649</v>
      </c>
      <c r="F282" s="45" t="s">
        <v>369</v>
      </c>
      <c r="G282" s="46">
        <v>7</v>
      </c>
      <c r="H282" s="45" t="s">
        <v>112</v>
      </c>
      <c r="I282" s="45" t="s">
        <v>99</v>
      </c>
      <c r="J282" s="21" t="s">
        <v>22</v>
      </c>
      <c r="K282" s="21" t="s">
        <v>43</v>
      </c>
      <c r="L282" s="45" t="s">
        <v>61</v>
      </c>
      <c r="M282" s="47">
        <v>39.9577846</v>
      </c>
      <c r="N282" s="47">
        <v>-109.7162906</v>
      </c>
      <c r="O282" s="20">
        <v>4941</v>
      </c>
      <c r="P282" s="14">
        <v>8395</v>
      </c>
      <c r="Q282" s="20">
        <f t="shared" si="8"/>
        <v>-3454</v>
      </c>
      <c r="R282" s="20">
        <v>1</v>
      </c>
      <c r="S282" s="20" t="s">
        <v>311</v>
      </c>
      <c r="T282" s="21" t="s">
        <v>297</v>
      </c>
      <c r="W282" s="23">
        <v>0.8</v>
      </c>
      <c r="X282" s="20"/>
      <c r="Y282" s="22"/>
      <c r="Z282" s="22"/>
      <c r="AA282" s="21" t="s">
        <v>308</v>
      </c>
    </row>
    <row r="283" spans="2:27" ht="14.25">
      <c r="B283" s="14" t="s">
        <v>403</v>
      </c>
      <c r="C283" s="3" t="s">
        <v>343</v>
      </c>
      <c r="D283" s="44">
        <v>4423651</v>
      </c>
      <c r="E283" s="44">
        <v>609649</v>
      </c>
      <c r="F283" s="45" t="s">
        <v>369</v>
      </c>
      <c r="G283" s="46">
        <v>7</v>
      </c>
      <c r="H283" s="45" t="s">
        <v>112</v>
      </c>
      <c r="I283" s="45" t="s">
        <v>99</v>
      </c>
      <c r="J283" s="21" t="s">
        <v>22</v>
      </c>
      <c r="K283" s="21" t="s">
        <v>43</v>
      </c>
      <c r="L283" s="45" t="s">
        <v>61</v>
      </c>
      <c r="M283" s="47">
        <v>39.9577846</v>
      </c>
      <c r="N283" s="47">
        <v>-109.7162906</v>
      </c>
      <c r="O283" s="20">
        <v>4941</v>
      </c>
      <c r="P283" s="14">
        <v>8435</v>
      </c>
      <c r="Q283" s="20">
        <f t="shared" si="8"/>
        <v>-3494</v>
      </c>
      <c r="R283" s="20">
        <v>1</v>
      </c>
      <c r="S283" s="20" t="s">
        <v>311</v>
      </c>
      <c r="T283" s="21" t="s">
        <v>297</v>
      </c>
      <c r="W283" s="23">
        <v>0.82</v>
      </c>
      <c r="X283" s="20"/>
      <c r="Y283" s="22"/>
      <c r="Z283" s="22"/>
      <c r="AA283" s="21" t="s">
        <v>308</v>
      </c>
    </row>
    <row r="284" spans="2:27" ht="14.25">
      <c r="B284" s="14" t="s">
        <v>403</v>
      </c>
      <c r="C284" s="3" t="s">
        <v>343</v>
      </c>
      <c r="D284" s="44">
        <v>4423651</v>
      </c>
      <c r="E284" s="44">
        <v>609649</v>
      </c>
      <c r="F284" s="45" t="s">
        <v>369</v>
      </c>
      <c r="G284" s="46">
        <v>7</v>
      </c>
      <c r="H284" s="45" t="s">
        <v>112</v>
      </c>
      <c r="I284" s="45" t="s">
        <v>99</v>
      </c>
      <c r="J284" s="21" t="s">
        <v>22</v>
      </c>
      <c r="K284" s="21" t="s">
        <v>43</v>
      </c>
      <c r="L284" s="45" t="s">
        <v>61</v>
      </c>
      <c r="M284" s="47">
        <v>39.9577846</v>
      </c>
      <c r="N284" s="47">
        <v>-109.7162906</v>
      </c>
      <c r="O284" s="20">
        <v>4941</v>
      </c>
      <c r="P284" s="14">
        <v>8505</v>
      </c>
      <c r="Q284" s="20">
        <f t="shared" si="8"/>
        <v>-3564</v>
      </c>
      <c r="R284" s="20">
        <v>1</v>
      </c>
      <c r="S284" s="20" t="s">
        <v>311</v>
      </c>
      <c r="T284" s="21" t="s">
        <v>297</v>
      </c>
      <c r="W284" s="23">
        <v>0.78</v>
      </c>
      <c r="X284" s="20"/>
      <c r="Y284" s="22"/>
      <c r="Z284" s="22"/>
      <c r="AA284" s="21" t="s">
        <v>308</v>
      </c>
    </row>
    <row r="285" spans="2:27" ht="14.25">
      <c r="B285" s="14" t="s">
        <v>403</v>
      </c>
      <c r="C285" s="3" t="s">
        <v>343</v>
      </c>
      <c r="D285" s="44">
        <v>4423651</v>
      </c>
      <c r="E285" s="44">
        <v>609649</v>
      </c>
      <c r="F285" s="45" t="s">
        <v>369</v>
      </c>
      <c r="G285" s="46">
        <v>7</v>
      </c>
      <c r="H285" s="45" t="s">
        <v>112</v>
      </c>
      <c r="I285" s="45" t="s">
        <v>99</v>
      </c>
      <c r="J285" s="21" t="s">
        <v>22</v>
      </c>
      <c r="K285" s="21" t="s">
        <v>43</v>
      </c>
      <c r="L285" s="45" t="s">
        <v>61</v>
      </c>
      <c r="M285" s="47">
        <v>39.9577846</v>
      </c>
      <c r="N285" s="47">
        <v>-109.7162906</v>
      </c>
      <c r="O285" s="20">
        <v>4941</v>
      </c>
      <c r="P285" s="14">
        <v>8685</v>
      </c>
      <c r="Q285" s="20">
        <f t="shared" si="8"/>
        <v>-3744</v>
      </c>
      <c r="R285" s="20">
        <v>1</v>
      </c>
      <c r="S285" s="20" t="s">
        <v>311</v>
      </c>
      <c r="T285" s="21" t="s">
        <v>297</v>
      </c>
      <c r="W285" s="23">
        <v>0.77</v>
      </c>
      <c r="X285" s="20"/>
      <c r="Y285" s="22"/>
      <c r="Z285" s="22"/>
      <c r="AA285" s="21" t="s">
        <v>308</v>
      </c>
    </row>
    <row r="286" spans="2:27" ht="14.25">
      <c r="B286" s="14" t="s">
        <v>403</v>
      </c>
      <c r="C286" s="3" t="s">
        <v>343</v>
      </c>
      <c r="D286" s="44">
        <v>4423651</v>
      </c>
      <c r="E286" s="44">
        <v>609649</v>
      </c>
      <c r="F286" s="45" t="s">
        <v>369</v>
      </c>
      <c r="G286" s="46">
        <v>7</v>
      </c>
      <c r="H286" s="45" t="s">
        <v>112</v>
      </c>
      <c r="I286" s="45" t="s">
        <v>99</v>
      </c>
      <c r="J286" s="21" t="s">
        <v>22</v>
      </c>
      <c r="K286" s="21" t="s">
        <v>43</v>
      </c>
      <c r="L286" s="45" t="s">
        <v>61</v>
      </c>
      <c r="M286" s="47">
        <v>39.9577846</v>
      </c>
      <c r="N286" s="47">
        <v>-109.7162906</v>
      </c>
      <c r="O286" s="20">
        <v>4941</v>
      </c>
      <c r="P286" s="14">
        <v>8745</v>
      </c>
      <c r="Q286" s="20">
        <f t="shared" si="8"/>
        <v>-3804</v>
      </c>
      <c r="R286" s="20">
        <v>1</v>
      </c>
      <c r="S286" s="20" t="s">
        <v>311</v>
      </c>
      <c r="T286" s="21" t="s">
        <v>297</v>
      </c>
      <c r="W286" s="23">
        <v>0.83</v>
      </c>
      <c r="X286" s="20"/>
      <c r="Y286" s="22"/>
      <c r="Z286" s="22"/>
      <c r="AA286" s="21" t="s">
        <v>308</v>
      </c>
    </row>
    <row r="287" spans="2:27" ht="14.25">
      <c r="B287" s="14" t="s">
        <v>403</v>
      </c>
      <c r="C287" s="3" t="s">
        <v>343</v>
      </c>
      <c r="D287" s="44">
        <v>4423651</v>
      </c>
      <c r="E287" s="44">
        <v>609649</v>
      </c>
      <c r="F287" s="45" t="s">
        <v>369</v>
      </c>
      <c r="G287" s="46">
        <v>7</v>
      </c>
      <c r="H287" s="45" t="s">
        <v>112</v>
      </c>
      <c r="I287" s="45" t="s">
        <v>99</v>
      </c>
      <c r="J287" s="21" t="s">
        <v>22</v>
      </c>
      <c r="K287" s="21" t="s">
        <v>43</v>
      </c>
      <c r="L287" s="45" t="s">
        <v>61</v>
      </c>
      <c r="M287" s="47">
        <v>39.9577846</v>
      </c>
      <c r="N287" s="47">
        <v>-109.7162906</v>
      </c>
      <c r="O287" s="20">
        <v>4941</v>
      </c>
      <c r="P287" s="14">
        <v>8795</v>
      </c>
      <c r="Q287" s="20">
        <f t="shared" si="8"/>
        <v>-3854</v>
      </c>
      <c r="R287" s="20">
        <v>1</v>
      </c>
      <c r="S287" s="20" t="s">
        <v>311</v>
      </c>
      <c r="T287" s="21" t="s">
        <v>297</v>
      </c>
      <c r="W287" s="23">
        <v>0.8</v>
      </c>
      <c r="X287" s="20"/>
      <c r="Y287" s="22"/>
      <c r="Z287" s="22"/>
      <c r="AA287" s="21" t="s">
        <v>308</v>
      </c>
    </row>
    <row r="288" spans="2:27" ht="14.25">
      <c r="B288" s="14" t="s">
        <v>403</v>
      </c>
      <c r="C288" s="3" t="s">
        <v>343</v>
      </c>
      <c r="D288" s="44">
        <v>4423651</v>
      </c>
      <c r="E288" s="44">
        <v>609649</v>
      </c>
      <c r="F288" s="45" t="s">
        <v>369</v>
      </c>
      <c r="G288" s="46">
        <v>7</v>
      </c>
      <c r="H288" s="45" t="s">
        <v>112</v>
      </c>
      <c r="I288" s="45" t="s">
        <v>99</v>
      </c>
      <c r="J288" s="21" t="s">
        <v>22</v>
      </c>
      <c r="K288" s="21" t="s">
        <v>43</v>
      </c>
      <c r="L288" s="45" t="s">
        <v>61</v>
      </c>
      <c r="M288" s="47">
        <v>39.9577846</v>
      </c>
      <c r="N288" s="47">
        <v>-109.7162906</v>
      </c>
      <c r="O288" s="20">
        <v>4941</v>
      </c>
      <c r="P288" s="14">
        <v>8905</v>
      </c>
      <c r="Q288" s="20">
        <f t="shared" si="8"/>
        <v>-3964</v>
      </c>
      <c r="R288" s="20">
        <v>1</v>
      </c>
      <c r="S288" s="20" t="s">
        <v>311</v>
      </c>
      <c r="T288" s="21" t="s">
        <v>297</v>
      </c>
      <c r="W288" s="23">
        <v>0.75</v>
      </c>
      <c r="X288" s="20"/>
      <c r="Y288" s="22"/>
      <c r="Z288" s="22"/>
      <c r="AA288" s="21" t="s">
        <v>308</v>
      </c>
    </row>
    <row r="289" spans="2:27" ht="14.25">
      <c r="B289" s="14" t="s">
        <v>403</v>
      </c>
      <c r="C289" s="3" t="s">
        <v>343</v>
      </c>
      <c r="D289" s="44">
        <v>4423651</v>
      </c>
      <c r="E289" s="44">
        <v>609649</v>
      </c>
      <c r="F289" s="45" t="s">
        <v>369</v>
      </c>
      <c r="G289" s="46">
        <v>7</v>
      </c>
      <c r="H289" s="45" t="s">
        <v>112</v>
      </c>
      <c r="I289" s="45" t="s">
        <v>99</v>
      </c>
      <c r="J289" s="21" t="s">
        <v>22</v>
      </c>
      <c r="K289" s="21" t="s">
        <v>43</v>
      </c>
      <c r="L289" s="45" t="s">
        <v>61</v>
      </c>
      <c r="M289" s="47">
        <v>39.9577846</v>
      </c>
      <c r="N289" s="47">
        <v>-109.7162906</v>
      </c>
      <c r="O289" s="20">
        <v>4941</v>
      </c>
      <c r="P289" s="14">
        <v>8995</v>
      </c>
      <c r="Q289" s="20">
        <f t="shared" si="8"/>
        <v>-4054</v>
      </c>
      <c r="R289" s="20">
        <v>1</v>
      </c>
      <c r="S289" s="20" t="s">
        <v>311</v>
      </c>
      <c r="T289" s="21" t="s">
        <v>297</v>
      </c>
      <c r="W289" s="23">
        <v>0.89</v>
      </c>
      <c r="X289" s="20"/>
      <c r="Y289" s="22"/>
      <c r="Z289" s="22"/>
      <c r="AA289" s="21" t="s">
        <v>308</v>
      </c>
    </row>
    <row r="290" spans="2:27" ht="14.25">
      <c r="B290" s="14" t="s">
        <v>403</v>
      </c>
      <c r="C290" s="3" t="s">
        <v>343</v>
      </c>
      <c r="D290" s="44">
        <v>4423651</v>
      </c>
      <c r="E290" s="44">
        <v>609649</v>
      </c>
      <c r="F290" s="45" t="s">
        <v>369</v>
      </c>
      <c r="G290" s="46">
        <v>7</v>
      </c>
      <c r="H290" s="45" t="s">
        <v>112</v>
      </c>
      <c r="I290" s="45" t="s">
        <v>99</v>
      </c>
      <c r="J290" s="21" t="s">
        <v>22</v>
      </c>
      <c r="K290" s="21" t="s">
        <v>43</v>
      </c>
      <c r="L290" s="45" t="s">
        <v>61</v>
      </c>
      <c r="M290" s="47">
        <v>39.9577846</v>
      </c>
      <c r="N290" s="47">
        <v>-109.7162906</v>
      </c>
      <c r="O290" s="20">
        <v>4941</v>
      </c>
      <c r="P290" s="14">
        <v>9055</v>
      </c>
      <c r="Q290" s="20">
        <f t="shared" si="8"/>
        <v>-4114</v>
      </c>
      <c r="R290" s="20">
        <v>1</v>
      </c>
      <c r="S290" s="20" t="s">
        <v>311</v>
      </c>
      <c r="T290" s="21" t="s">
        <v>297</v>
      </c>
      <c r="W290" s="23">
        <v>0.79</v>
      </c>
      <c r="X290" s="20"/>
      <c r="Y290" s="22"/>
      <c r="Z290" s="22"/>
      <c r="AA290" s="21" t="s">
        <v>308</v>
      </c>
    </row>
    <row r="291" spans="2:27" ht="14.25">
      <c r="B291" s="14" t="s">
        <v>403</v>
      </c>
      <c r="C291" s="3" t="s">
        <v>343</v>
      </c>
      <c r="D291" s="44">
        <v>4423651</v>
      </c>
      <c r="E291" s="44">
        <v>609649</v>
      </c>
      <c r="F291" s="45" t="s">
        <v>369</v>
      </c>
      <c r="G291" s="46">
        <v>7</v>
      </c>
      <c r="H291" s="45" t="s">
        <v>112</v>
      </c>
      <c r="I291" s="45" t="s">
        <v>99</v>
      </c>
      <c r="J291" s="21" t="s">
        <v>22</v>
      </c>
      <c r="K291" s="21" t="s">
        <v>43</v>
      </c>
      <c r="L291" s="45" t="s">
        <v>61</v>
      </c>
      <c r="M291" s="47">
        <v>39.9577846</v>
      </c>
      <c r="N291" s="47">
        <v>-109.7162906</v>
      </c>
      <c r="O291" s="20">
        <v>4941</v>
      </c>
      <c r="P291" s="14">
        <v>9145</v>
      </c>
      <c r="Q291" s="20">
        <f t="shared" si="8"/>
        <v>-4204</v>
      </c>
      <c r="R291" s="20">
        <v>1</v>
      </c>
      <c r="S291" s="20" t="s">
        <v>311</v>
      </c>
      <c r="T291" s="21" t="s">
        <v>297</v>
      </c>
      <c r="W291" s="23">
        <v>0.8</v>
      </c>
      <c r="X291" s="20"/>
      <c r="Y291" s="22"/>
      <c r="Z291" s="22"/>
      <c r="AA291" s="21" t="s">
        <v>308</v>
      </c>
    </row>
    <row r="292" spans="2:27" ht="14.25">
      <c r="B292" s="14" t="s">
        <v>403</v>
      </c>
      <c r="C292" s="3" t="s">
        <v>343</v>
      </c>
      <c r="D292" s="44">
        <v>4423651</v>
      </c>
      <c r="E292" s="44">
        <v>609649</v>
      </c>
      <c r="F292" s="45" t="s">
        <v>369</v>
      </c>
      <c r="G292" s="46">
        <v>7</v>
      </c>
      <c r="H292" s="45" t="s">
        <v>112</v>
      </c>
      <c r="I292" s="45" t="s">
        <v>99</v>
      </c>
      <c r="J292" s="21" t="s">
        <v>22</v>
      </c>
      <c r="K292" s="21" t="s">
        <v>43</v>
      </c>
      <c r="L292" s="45" t="s">
        <v>61</v>
      </c>
      <c r="M292" s="47">
        <v>39.9577846</v>
      </c>
      <c r="N292" s="47">
        <v>-109.7162906</v>
      </c>
      <c r="O292" s="20">
        <v>4941</v>
      </c>
      <c r="P292" s="14">
        <v>9215</v>
      </c>
      <c r="Q292" s="20">
        <f t="shared" si="8"/>
        <v>-4274</v>
      </c>
      <c r="R292" s="20">
        <v>1</v>
      </c>
      <c r="S292" s="20" t="s">
        <v>311</v>
      </c>
      <c r="T292" s="21" t="s">
        <v>297</v>
      </c>
      <c r="W292" s="23">
        <v>0.84</v>
      </c>
      <c r="X292" s="20"/>
      <c r="Y292" s="22"/>
      <c r="Z292" s="22"/>
      <c r="AA292" s="21" t="s">
        <v>308</v>
      </c>
    </row>
    <row r="293" spans="2:27" ht="14.25">
      <c r="B293" s="14" t="s">
        <v>404</v>
      </c>
      <c r="C293" s="3" t="s">
        <v>342</v>
      </c>
      <c r="D293" s="44">
        <v>4423905.452</v>
      </c>
      <c r="E293" s="44">
        <v>611781.23015</v>
      </c>
      <c r="F293" s="45" t="s">
        <v>60</v>
      </c>
      <c r="G293" s="46">
        <v>8</v>
      </c>
      <c r="H293" s="45" t="s">
        <v>112</v>
      </c>
      <c r="I293" s="45" t="s">
        <v>99</v>
      </c>
      <c r="J293" s="21" t="s">
        <v>22</v>
      </c>
      <c r="K293" s="21" t="s">
        <v>43</v>
      </c>
      <c r="L293" s="45" t="s">
        <v>61</v>
      </c>
      <c r="M293" s="47">
        <v>39.9598</v>
      </c>
      <c r="N293" s="47">
        <v>-109.69129</v>
      </c>
      <c r="O293" s="20">
        <v>4960</v>
      </c>
      <c r="P293" s="14">
        <v>9305</v>
      </c>
      <c r="Q293" s="20">
        <f t="shared" si="8"/>
        <v>-4345</v>
      </c>
      <c r="R293" s="20">
        <v>1</v>
      </c>
      <c r="S293" s="20" t="s">
        <v>311</v>
      </c>
      <c r="T293" s="21" t="s">
        <v>297</v>
      </c>
      <c r="W293" s="23">
        <v>0.8</v>
      </c>
      <c r="X293" s="20"/>
      <c r="Y293" s="22"/>
      <c r="Z293" s="22"/>
      <c r="AA293" s="21" t="s">
        <v>308</v>
      </c>
    </row>
    <row r="294" spans="2:27" ht="14.25">
      <c r="B294" s="14" t="s">
        <v>404</v>
      </c>
      <c r="C294" s="3" t="s">
        <v>342</v>
      </c>
      <c r="D294" s="44">
        <v>4423905.452</v>
      </c>
      <c r="E294" s="44">
        <v>611781.23015</v>
      </c>
      <c r="F294" s="45" t="s">
        <v>60</v>
      </c>
      <c r="G294" s="46">
        <v>8</v>
      </c>
      <c r="H294" s="45" t="s">
        <v>112</v>
      </c>
      <c r="I294" s="45" t="s">
        <v>99</v>
      </c>
      <c r="J294" s="21" t="s">
        <v>22</v>
      </c>
      <c r="K294" s="21" t="s">
        <v>43</v>
      </c>
      <c r="L294" s="45" t="s">
        <v>61</v>
      </c>
      <c r="M294" s="47">
        <v>39.9598</v>
      </c>
      <c r="N294" s="47">
        <v>-109.69129</v>
      </c>
      <c r="O294" s="20">
        <v>4960</v>
      </c>
      <c r="P294" s="14">
        <v>9415</v>
      </c>
      <c r="Q294" s="20">
        <f t="shared" si="8"/>
        <v>-4455</v>
      </c>
      <c r="R294" s="20">
        <v>1</v>
      </c>
      <c r="S294" s="20" t="s">
        <v>311</v>
      </c>
      <c r="T294" s="21" t="s">
        <v>297</v>
      </c>
      <c r="W294" s="23">
        <v>0.87</v>
      </c>
      <c r="X294" s="20"/>
      <c r="Y294" s="22"/>
      <c r="Z294" s="22"/>
      <c r="AA294" s="21" t="s">
        <v>308</v>
      </c>
    </row>
    <row r="295" spans="2:27" ht="14.25">
      <c r="B295" s="14" t="s">
        <v>404</v>
      </c>
      <c r="C295" s="3" t="s">
        <v>342</v>
      </c>
      <c r="D295" s="44">
        <v>4423905.452</v>
      </c>
      <c r="E295" s="44">
        <v>611781.23015</v>
      </c>
      <c r="F295" s="45" t="s">
        <v>60</v>
      </c>
      <c r="G295" s="46">
        <v>8</v>
      </c>
      <c r="H295" s="45" t="s">
        <v>112</v>
      </c>
      <c r="I295" s="45" t="s">
        <v>99</v>
      </c>
      <c r="J295" s="21" t="s">
        <v>22</v>
      </c>
      <c r="K295" s="21" t="s">
        <v>43</v>
      </c>
      <c r="L295" s="45" t="s">
        <v>61</v>
      </c>
      <c r="M295" s="47">
        <v>39.9598</v>
      </c>
      <c r="N295" s="47">
        <v>-109.69129</v>
      </c>
      <c r="O295" s="20">
        <v>4960</v>
      </c>
      <c r="P295" s="14">
        <v>9750</v>
      </c>
      <c r="Q295" s="20">
        <f t="shared" si="8"/>
        <v>-4790</v>
      </c>
      <c r="R295" s="20">
        <v>1</v>
      </c>
      <c r="S295" s="20" t="s">
        <v>311</v>
      </c>
      <c r="T295" s="21" t="s">
        <v>279</v>
      </c>
      <c r="W295" s="23">
        <v>0.94</v>
      </c>
      <c r="X295" s="20"/>
      <c r="Y295" s="22"/>
      <c r="Z295" s="22"/>
      <c r="AA295" s="21" t="s">
        <v>308</v>
      </c>
    </row>
    <row r="296" spans="2:27" ht="14.25">
      <c r="B296" s="14" t="s">
        <v>404</v>
      </c>
      <c r="C296" s="3" t="s">
        <v>342</v>
      </c>
      <c r="D296" s="44">
        <v>4423905.452</v>
      </c>
      <c r="E296" s="44">
        <v>611781.23015</v>
      </c>
      <c r="F296" s="45" t="s">
        <v>60</v>
      </c>
      <c r="G296" s="46">
        <v>8</v>
      </c>
      <c r="H296" s="45" t="s">
        <v>112</v>
      </c>
      <c r="I296" s="45" t="s">
        <v>99</v>
      </c>
      <c r="J296" s="21" t="s">
        <v>22</v>
      </c>
      <c r="K296" s="21" t="s">
        <v>43</v>
      </c>
      <c r="L296" s="45" t="s">
        <v>61</v>
      </c>
      <c r="M296" s="47">
        <v>39.9598</v>
      </c>
      <c r="N296" s="47">
        <v>-109.69129</v>
      </c>
      <c r="O296" s="20">
        <v>4960</v>
      </c>
      <c r="P296" s="14">
        <v>9805</v>
      </c>
      <c r="Q296" s="20">
        <f t="shared" si="8"/>
        <v>-4845</v>
      </c>
      <c r="R296" s="20">
        <v>1</v>
      </c>
      <c r="S296" s="20" t="s">
        <v>311</v>
      </c>
      <c r="T296" s="21" t="s">
        <v>279</v>
      </c>
      <c r="W296" s="23">
        <v>1.15</v>
      </c>
      <c r="X296" s="20"/>
      <c r="Y296" s="22"/>
      <c r="Z296" s="22"/>
      <c r="AA296" s="21" t="s">
        <v>308</v>
      </c>
    </row>
    <row r="297" spans="2:27" ht="14.25">
      <c r="B297" s="14" t="s">
        <v>404</v>
      </c>
      <c r="C297" s="3" t="s">
        <v>342</v>
      </c>
      <c r="D297" s="44">
        <v>4423905.452</v>
      </c>
      <c r="E297" s="44">
        <v>611781.23015</v>
      </c>
      <c r="F297" s="45" t="s">
        <v>60</v>
      </c>
      <c r="G297" s="46">
        <v>8</v>
      </c>
      <c r="H297" s="45" t="s">
        <v>112</v>
      </c>
      <c r="I297" s="45" t="s">
        <v>99</v>
      </c>
      <c r="J297" s="21" t="s">
        <v>22</v>
      </c>
      <c r="K297" s="21" t="s">
        <v>43</v>
      </c>
      <c r="L297" s="45" t="s">
        <v>61</v>
      </c>
      <c r="M297" s="47">
        <v>39.9598</v>
      </c>
      <c r="N297" s="47">
        <v>-109.69129</v>
      </c>
      <c r="O297" s="20">
        <v>4960</v>
      </c>
      <c r="P297" s="14">
        <v>10045</v>
      </c>
      <c r="Q297" s="20">
        <f t="shared" si="8"/>
        <v>-5085</v>
      </c>
      <c r="R297" s="20">
        <v>1</v>
      </c>
      <c r="S297" s="20" t="s">
        <v>311</v>
      </c>
      <c r="T297" s="21" t="s">
        <v>279</v>
      </c>
      <c r="W297" s="23">
        <v>1.08</v>
      </c>
      <c r="X297" s="20"/>
      <c r="Y297" s="22"/>
      <c r="Z297" s="22"/>
      <c r="AA297" s="21" t="s">
        <v>308</v>
      </c>
    </row>
    <row r="298" spans="2:27" ht="14.25">
      <c r="B298" s="14" t="s">
        <v>404</v>
      </c>
      <c r="C298" s="3" t="s">
        <v>342</v>
      </c>
      <c r="D298" s="44">
        <v>4423905.452</v>
      </c>
      <c r="E298" s="44">
        <v>611781.23015</v>
      </c>
      <c r="F298" s="45" t="s">
        <v>60</v>
      </c>
      <c r="G298" s="46">
        <v>8</v>
      </c>
      <c r="H298" s="45" t="s">
        <v>112</v>
      </c>
      <c r="I298" s="45" t="s">
        <v>99</v>
      </c>
      <c r="J298" s="21" t="s">
        <v>22</v>
      </c>
      <c r="K298" s="21" t="s">
        <v>43</v>
      </c>
      <c r="L298" s="45" t="s">
        <v>61</v>
      </c>
      <c r="M298" s="47">
        <v>39.9598</v>
      </c>
      <c r="N298" s="47">
        <v>-109.69129</v>
      </c>
      <c r="O298" s="20">
        <v>4960</v>
      </c>
      <c r="P298" s="14">
        <v>10140</v>
      </c>
      <c r="Q298" s="20">
        <f t="shared" si="8"/>
        <v>-5180</v>
      </c>
      <c r="R298" s="20">
        <v>1</v>
      </c>
      <c r="S298" s="20" t="s">
        <v>311</v>
      </c>
      <c r="T298" s="21" t="s">
        <v>279</v>
      </c>
      <c r="W298" s="23">
        <v>1.1</v>
      </c>
      <c r="X298" s="20"/>
      <c r="Y298" s="22"/>
      <c r="Z298" s="22"/>
      <c r="AA298" s="21" t="s">
        <v>308</v>
      </c>
    </row>
    <row r="299" spans="2:27" ht="14.25">
      <c r="B299" s="14" t="s">
        <v>404</v>
      </c>
      <c r="C299" s="3" t="s">
        <v>342</v>
      </c>
      <c r="D299" s="44">
        <v>4423905.452</v>
      </c>
      <c r="E299" s="44">
        <v>611781.23015</v>
      </c>
      <c r="F299" s="45" t="s">
        <v>60</v>
      </c>
      <c r="G299" s="46">
        <v>8</v>
      </c>
      <c r="H299" s="45" t="s">
        <v>112</v>
      </c>
      <c r="I299" s="45" t="s">
        <v>99</v>
      </c>
      <c r="J299" s="21" t="s">
        <v>22</v>
      </c>
      <c r="K299" s="21" t="s">
        <v>43</v>
      </c>
      <c r="L299" s="45" t="s">
        <v>61</v>
      </c>
      <c r="M299" s="47">
        <v>39.9598</v>
      </c>
      <c r="N299" s="47">
        <v>-109.69129</v>
      </c>
      <c r="O299" s="20">
        <v>4960</v>
      </c>
      <c r="P299" s="14">
        <v>10305</v>
      </c>
      <c r="Q299" s="20">
        <f t="shared" si="8"/>
        <v>-5345</v>
      </c>
      <c r="R299" s="20">
        <v>1</v>
      </c>
      <c r="S299" s="20" t="s">
        <v>311</v>
      </c>
      <c r="T299" s="21" t="s">
        <v>203</v>
      </c>
      <c r="W299" s="23">
        <v>0.98</v>
      </c>
      <c r="X299" s="20"/>
      <c r="Y299" s="22"/>
      <c r="Z299" s="22"/>
      <c r="AA299" s="21" t="s">
        <v>308</v>
      </c>
    </row>
    <row r="300" spans="2:27" ht="14.25">
      <c r="B300" s="14" t="s">
        <v>404</v>
      </c>
      <c r="C300" s="3" t="s">
        <v>342</v>
      </c>
      <c r="D300" s="44">
        <v>4423905.452</v>
      </c>
      <c r="E300" s="44">
        <v>611781.23015</v>
      </c>
      <c r="F300" s="45" t="s">
        <v>60</v>
      </c>
      <c r="G300" s="46">
        <v>8</v>
      </c>
      <c r="H300" s="45" t="s">
        <v>112</v>
      </c>
      <c r="I300" s="45" t="s">
        <v>99</v>
      </c>
      <c r="J300" s="21" t="s">
        <v>22</v>
      </c>
      <c r="K300" s="21" t="s">
        <v>43</v>
      </c>
      <c r="L300" s="45" t="s">
        <v>61</v>
      </c>
      <c r="M300" s="47">
        <v>39.9598</v>
      </c>
      <c r="N300" s="47">
        <v>-109.69129</v>
      </c>
      <c r="O300" s="20">
        <v>4960</v>
      </c>
      <c r="P300" s="14">
        <v>10435</v>
      </c>
      <c r="Q300" s="20">
        <f t="shared" si="8"/>
        <v>-5475</v>
      </c>
      <c r="R300" s="20">
        <v>1</v>
      </c>
      <c r="S300" s="20" t="s">
        <v>311</v>
      </c>
      <c r="T300" s="21" t="s">
        <v>203</v>
      </c>
      <c r="W300" s="23">
        <v>1.16</v>
      </c>
      <c r="X300" s="20"/>
      <c r="Y300" s="22"/>
      <c r="Z300" s="22"/>
      <c r="AA300" s="21" t="s">
        <v>308</v>
      </c>
    </row>
    <row r="301" spans="2:27" ht="14.25">
      <c r="B301" s="14" t="s">
        <v>404</v>
      </c>
      <c r="C301" s="3" t="s">
        <v>342</v>
      </c>
      <c r="D301" s="44">
        <v>4423905.452</v>
      </c>
      <c r="E301" s="44">
        <v>611781.23015</v>
      </c>
      <c r="F301" s="45" t="s">
        <v>60</v>
      </c>
      <c r="G301" s="46">
        <v>8</v>
      </c>
      <c r="H301" s="45" t="s">
        <v>112</v>
      </c>
      <c r="I301" s="45" t="s">
        <v>99</v>
      </c>
      <c r="J301" s="21" t="s">
        <v>22</v>
      </c>
      <c r="K301" s="21" t="s">
        <v>43</v>
      </c>
      <c r="L301" s="45" t="s">
        <v>61</v>
      </c>
      <c r="M301" s="47">
        <v>39.9598</v>
      </c>
      <c r="N301" s="47">
        <v>-109.69129</v>
      </c>
      <c r="O301" s="20">
        <v>4960</v>
      </c>
      <c r="P301" s="14">
        <v>10595</v>
      </c>
      <c r="Q301" s="20">
        <f t="shared" si="8"/>
        <v>-5635</v>
      </c>
      <c r="R301" s="20">
        <v>1</v>
      </c>
      <c r="S301" s="20" t="s">
        <v>311</v>
      </c>
      <c r="T301" s="21" t="s">
        <v>203</v>
      </c>
      <c r="W301" s="23">
        <v>1.17</v>
      </c>
      <c r="X301" s="20"/>
      <c r="Y301" s="22"/>
      <c r="Z301" s="22"/>
      <c r="AA301" s="21" t="s">
        <v>308</v>
      </c>
    </row>
    <row r="302" spans="2:27" ht="14.25">
      <c r="B302" s="14" t="s">
        <v>404</v>
      </c>
      <c r="C302" s="3" t="s">
        <v>342</v>
      </c>
      <c r="D302" s="44">
        <v>4423905.452</v>
      </c>
      <c r="E302" s="44">
        <v>611781.23015</v>
      </c>
      <c r="F302" s="45" t="s">
        <v>60</v>
      </c>
      <c r="G302" s="46">
        <v>8</v>
      </c>
      <c r="H302" s="45" t="s">
        <v>112</v>
      </c>
      <c r="I302" s="45" t="s">
        <v>99</v>
      </c>
      <c r="J302" s="21" t="s">
        <v>22</v>
      </c>
      <c r="K302" s="21" t="s">
        <v>43</v>
      </c>
      <c r="L302" s="45" t="s">
        <v>61</v>
      </c>
      <c r="M302" s="47">
        <v>39.9598</v>
      </c>
      <c r="N302" s="47">
        <v>-109.69129</v>
      </c>
      <c r="O302" s="20">
        <v>4960</v>
      </c>
      <c r="P302" s="14">
        <v>10685</v>
      </c>
      <c r="Q302" s="20">
        <f t="shared" si="8"/>
        <v>-5725</v>
      </c>
      <c r="R302" s="20">
        <v>1</v>
      </c>
      <c r="S302" s="20" t="s">
        <v>311</v>
      </c>
      <c r="T302" s="21" t="s">
        <v>203</v>
      </c>
      <c r="W302" s="23">
        <v>1.25</v>
      </c>
      <c r="X302" s="20"/>
      <c r="Y302" s="22"/>
      <c r="Z302" s="22"/>
      <c r="AA302" s="21" t="s">
        <v>308</v>
      </c>
    </row>
    <row r="303" spans="2:30" ht="14.25">
      <c r="B303" s="14" t="s">
        <v>404</v>
      </c>
      <c r="C303" s="3" t="s">
        <v>342</v>
      </c>
      <c r="D303" s="44">
        <v>4423905.452</v>
      </c>
      <c r="E303" s="44">
        <v>611781.23015</v>
      </c>
      <c r="F303" s="45" t="s">
        <v>60</v>
      </c>
      <c r="G303" s="46">
        <v>8</v>
      </c>
      <c r="H303" s="45" t="s">
        <v>112</v>
      </c>
      <c r="I303" s="45" t="s">
        <v>99</v>
      </c>
      <c r="J303" s="21" t="s">
        <v>22</v>
      </c>
      <c r="K303" s="21" t="s">
        <v>43</v>
      </c>
      <c r="L303" s="45" t="s">
        <v>61</v>
      </c>
      <c r="M303" s="47">
        <v>39.9598</v>
      </c>
      <c r="N303" s="47">
        <v>-109.69129</v>
      </c>
      <c r="O303" s="20">
        <v>4960</v>
      </c>
      <c r="P303" s="14">
        <v>10875</v>
      </c>
      <c r="Q303" s="20">
        <f t="shared" si="8"/>
        <v>-5915</v>
      </c>
      <c r="R303" s="20">
        <v>1</v>
      </c>
      <c r="S303" s="20" t="s">
        <v>20</v>
      </c>
      <c r="T303" s="21" t="s">
        <v>129</v>
      </c>
      <c r="U303" s="21" t="s">
        <v>56</v>
      </c>
      <c r="W303" s="23">
        <v>1.12</v>
      </c>
      <c r="X303" s="20"/>
      <c r="Y303" s="22"/>
      <c r="Z303" s="22"/>
      <c r="AA303" s="21" t="s">
        <v>24</v>
      </c>
      <c r="AB303" s="21" t="s">
        <v>308</v>
      </c>
      <c r="AC303" s="21" t="s">
        <v>341</v>
      </c>
      <c r="AD303" s="21" t="s">
        <v>315</v>
      </c>
    </row>
    <row r="304" spans="2:27" ht="14.25">
      <c r="B304" s="14" t="s">
        <v>404</v>
      </c>
      <c r="C304" s="3" t="s">
        <v>342</v>
      </c>
      <c r="D304" s="44">
        <v>4423905.452</v>
      </c>
      <c r="E304" s="44">
        <v>611781.23015</v>
      </c>
      <c r="F304" s="45" t="s">
        <v>60</v>
      </c>
      <c r="G304" s="46">
        <v>8</v>
      </c>
      <c r="H304" s="45" t="s">
        <v>112</v>
      </c>
      <c r="I304" s="45" t="s">
        <v>99</v>
      </c>
      <c r="J304" s="21" t="s">
        <v>22</v>
      </c>
      <c r="K304" s="21" t="s">
        <v>43</v>
      </c>
      <c r="L304" s="45" t="s">
        <v>61</v>
      </c>
      <c r="M304" s="47">
        <v>39.9598</v>
      </c>
      <c r="N304" s="47">
        <v>-109.69129</v>
      </c>
      <c r="O304" s="20">
        <v>4960</v>
      </c>
      <c r="P304" s="14">
        <v>10965</v>
      </c>
      <c r="Q304" s="20">
        <f t="shared" si="8"/>
        <v>-6005</v>
      </c>
      <c r="R304" s="20">
        <v>1</v>
      </c>
      <c r="S304" s="20" t="s">
        <v>311</v>
      </c>
      <c r="T304" s="21" t="s">
        <v>203</v>
      </c>
      <c r="W304" s="23">
        <v>1.25</v>
      </c>
      <c r="X304" s="20"/>
      <c r="Y304" s="22"/>
      <c r="Z304" s="22"/>
      <c r="AA304" s="21" t="s">
        <v>308</v>
      </c>
    </row>
    <row r="305" spans="2:27" ht="14.25">
      <c r="B305" s="14" t="s">
        <v>404</v>
      </c>
      <c r="C305" s="3" t="s">
        <v>342</v>
      </c>
      <c r="D305" s="44">
        <v>4423905.452</v>
      </c>
      <c r="E305" s="44">
        <v>611781.23015</v>
      </c>
      <c r="F305" s="45" t="s">
        <v>60</v>
      </c>
      <c r="G305" s="46">
        <v>8</v>
      </c>
      <c r="H305" s="45" t="s">
        <v>112</v>
      </c>
      <c r="I305" s="45" t="s">
        <v>99</v>
      </c>
      <c r="J305" s="21" t="s">
        <v>22</v>
      </c>
      <c r="K305" s="21" t="s">
        <v>43</v>
      </c>
      <c r="L305" s="45" t="s">
        <v>61</v>
      </c>
      <c r="M305" s="47">
        <v>39.9598</v>
      </c>
      <c r="N305" s="47">
        <v>-109.69129</v>
      </c>
      <c r="O305" s="20">
        <v>4960</v>
      </c>
      <c r="P305" s="14">
        <v>11085</v>
      </c>
      <c r="Q305" s="20">
        <f t="shared" si="8"/>
        <v>-6125</v>
      </c>
      <c r="R305" s="20">
        <v>1</v>
      </c>
      <c r="S305" s="20" t="s">
        <v>311</v>
      </c>
      <c r="T305" s="21" t="s">
        <v>203</v>
      </c>
      <c r="W305" s="23">
        <v>1.18</v>
      </c>
      <c r="X305" s="20"/>
      <c r="Y305" s="22"/>
      <c r="Z305" s="22"/>
      <c r="AA305" s="21" t="s">
        <v>308</v>
      </c>
    </row>
    <row r="306" spans="2:27" ht="14.25">
      <c r="B306" s="14" t="s">
        <v>404</v>
      </c>
      <c r="C306" s="3" t="s">
        <v>342</v>
      </c>
      <c r="D306" s="44">
        <v>4423905.452</v>
      </c>
      <c r="E306" s="44">
        <v>611781.23015</v>
      </c>
      <c r="F306" s="45" t="s">
        <v>60</v>
      </c>
      <c r="G306" s="46">
        <v>8</v>
      </c>
      <c r="H306" s="45" t="s">
        <v>112</v>
      </c>
      <c r="I306" s="45" t="s">
        <v>99</v>
      </c>
      <c r="J306" s="21" t="s">
        <v>22</v>
      </c>
      <c r="K306" s="21" t="s">
        <v>43</v>
      </c>
      <c r="L306" s="45" t="s">
        <v>61</v>
      </c>
      <c r="M306" s="47">
        <v>39.9598</v>
      </c>
      <c r="N306" s="47">
        <v>-109.69129</v>
      </c>
      <c r="O306" s="20">
        <v>4960</v>
      </c>
      <c r="P306" s="14">
        <v>11175</v>
      </c>
      <c r="Q306" s="20">
        <f t="shared" si="8"/>
        <v>-6215</v>
      </c>
      <c r="R306" s="20">
        <v>1</v>
      </c>
      <c r="S306" s="20" t="s">
        <v>311</v>
      </c>
      <c r="T306" s="21" t="s">
        <v>203</v>
      </c>
      <c r="W306" s="23">
        <v>1.36</v>
      </c>
      <c r="X306" s="20"/>
      <c r="Y306" s="22"/>
      <c r="Z306" s="22"/>
      <c r="AA306" s="21" t="s">
        <v>308</v>
      </c>
    </row>
    <row r="307" spans="2:27" ht="14.25">
      <c r="B307" s="14" t="s">
        <v>404</v>
      </c>
      <c r="C307" s="3" t="s">
        <v>342</v>
      </c>
      <c r="D307" s="44">
        <v>4423905.452</v>
      </c>
      <c r="E307" s="44">
        <v>611781.23015</v>
      </c>
      <c r="F307" s="45" t="s">
        <v>60</v>
      </c>
      <c r="G307" s="46">
        <v>8</v>
      </c>
      <c r="H307" s="45" t="s">
        <v>112</v>
      </c>
      <c r="I307" s="45" t="s">
        <v>99</v>
      </c>
      <c r="J307" s="21" t="s">
        <v>22</v>
      </c>
      <c r="K307" s="21" t="s">
        <v>43</v>
      </c>
      <c r="L307" s="45" t="s">
        <v>61</v>
      </c>
      <c r="M307" s="47">
        <v>39.9598</v>
      </c>
      <c r="N307" s="47">
        <v>-109.69129</v>
      </c>
      <c r="O307" s="20">
        <v>4960</v>
      </c>
      <c r="P307" s="14">
        <v>11265</v>
      </c>
      <c r="Q307" s="20">
        <f t="shared" si="8"/>
        <v>-6305</v>
      </c>
      <c r="R307" s="20">
        <v>1</v>
      </c>
      <c r="S307" s="20" t="s">
        <v>311</v>
      </c>
      <c r="T307" s="21" t="s">
        <v>203</v>
      </c>
      <c r="W307" s="23">
        <v>1.18</v>
      </c>
      <c r="X307" s="20"/>
      <c r="Y307" s="22"/>
      <c r="Z307" s="22"/>
      <c r="AA307" s="21" t="s">
        <v>308</v>
      </c>
    </row>
    <row r="308" spans="2:27" ht="14.25">
      <c r="B308" s="14" t="s">
        <v>404</v>
      </c>
      <c r="C308" s="3" t="s">
        <v>342</v>
      </c>
      <c r="D308" s="44">
        <v>4423905.452</v>
      </c>
      <c r="E308" s="44">
        <v>611781.23015</v>
      </c>
      <c r="F308" s="45" t="s">
        <v>60</v>
      </c>
      <c r="G308" s="46">
        <v>8</v>
      </c>
      <c r="H308" s="45" t="s">
        <v>112</v>
      </c>
      <c r="I308" s="45" t="s">
        <v>99</v>
      </c>
      <c r="J308" s="21" t="s">
        <v>22</v>
      </c>
      <c r="K308" s="21" t="s">
        <v>43</v>
      </c>
      <c r="L308" s="45" t="s">
        <v>61</v>
      </c>
      <c r="M308" s="47">
        <v>39.9598</v>
      </c>
      <c r="N308" s="47">
        <v>-109.69129</v>
      </c>
      <c r="O308" s="20">
        <v>4960</v>
      </c>
      <c r="P308" s="14">
        <v>11385</v>
      </c>
      <c r="Q308" s="20">
        <f t="shared" si="8"/>
        <v>-6425</v>
      </c>
      <c r="R308" s="20">
        <v>1</v>
      </c>
      <c r="S308" s="20" t="s">
        <v>311</v>
      </c>
      <c r="T308" s="21" t="s">
        <v>203</v>
      </c>
      <c r="W308" s="23">
        <v>1.22</v>
      </c>
      <c r="X308" s="20"/>
      <c r="Y308" s="22"/>
      <c r="Z308" s="22"/>
      <c r="AA308" s="21" t="s">
        <v>308</v>
      </c>
    </row>
    <row r="309" spans="2:27" ht="12.75">
      <c r="B309" s="14" t="s">
        <v>413</v>
      </c>
      <c r="C309" s="3" t="s">
        <v>520</v>
      </c>
      <c r="D309" s="9">
        <v>4430158</v>
      </c>
      <c r="E309" s="9">
        <v>614411</v>
      </c>
      <c r="F309" s="6" t="s">
        <v>42</v>
      </c>
      <c r="G309" s="9">
        <v>22</v>
      </c>
      <c r="H309" s="6" t="s">
        <v>117</v>
      </c>
      <c r="I309" s="6" t="s">
        <v>99</v>
      </c>
      <c r="K309" s="6" t="s">
        <v>43</v>
      </c>
      <c r="L309" s="18" t="s">
        <v>61</v>
      </c>
      <c r="M309" s="9">
        <v>40.01577</v>
      </c>
      <c r="N309" s="9">
        <v>-109.65941</v>
      </c>
      <c r="O309" s="9">
        <v>4833</v>
      </c>
      <c r="P309" s="20">
        <v>10140.9</v>
      </c>
      <c r="Q309" s="20">
        <f t="shared" si="8"/>
        <v>-5307.9</v>
      </c>
      <c r="R309" s="20">
        <v>1</v>
      </c>
      <c r="S309" s="20"/>
      <c r="T309" s="22"/>
      <c r="W309" s="7">
        <v>0.8941539838367479</v>
      </c>
      <c r="AA309" s="21" t="s">
        <v>517</v>
      </c>
    </row>
    <row r="310" spans="2:27" ht="12.75">
      <c r="B310" s="14" t="s">
        <v>413</v>
      </c>
      <c r="C310" s="3" t="s">
        <v>520</v>
      </c>
      <c r="D310" s="9">
        <v>4430158</v>
      </c>
      <c r="E310" s="9">
        <v>614411</v>
      </c>
      <c r="F310" s="6" t="s">
        <v>42</v>
      </c>
      <c r="G310" s="9">
        <v>22</v>
      </c>
      <c r="H310" s="6" t="s">
        <v>117</v>
      </c>
      <c r="I310" s="6" t="s">
        <v>99</v>
      </c>
      <c r="K310" s="6" t="s">
        <v>43</v>
      </c>
      <c r="L310" s="18" t="s">
        <v>61</v>
      </c>
      <c r="M310" s="9">
        <v>40.01577</v>
      </c>
      <c r="N310" s="9">
        <v>-109.65941</v>
      </c>
      <c r="O310" s="9">
        <v>4833</v>
      </c>
      <c r="P310" s="20">
        <v>11021.3</v>
      </c>
      <c r="Q310" s="20">
        <f t="shared" si="8"/>
        <v>-6188.299999999999</v>
      </c>
      <c r="R310" s="20">
        <v>1</v>
      </c>
      <c r="S310" s="20"/>
      <c r="T310" s="22"/>
      <c r="W310" s="7">
        <v>1.164186689698506</v>
      </c>
      <c r="AA310" s="21" t="s">
        <v>517</v>
      </c>
    </row>
    <row r="311" spans="2:27" ht="12.75">
      <c r="B311" s="14" t="s">
        <v>413</v>
      </c>
      <c r="C311" s="3" t="s">
        <v>520</v>
      </c>
      <c r="D311" s="9">
        <v>4430158</v>
      </c>
      <c r="E311" s="9">
        <v>614411</v>
      </c>
      <c r="F311" s="6" t="s">
        <v>42</v>
      </c>
      <c r="G311" s="9">
        <v>22</v>
      </c>
      <c r="H311" s="6" t="s">
        <v>117</v>
      </c>
      <c r="I311" s="6" t="s">
        <v>99</v>
      </c>
      <c r="K311" s="6" t="s">
        <v>43</v>
      </c>
      <c r="L311" s="18" t="s">
        <v>61</v>
      </c>
      <c r="M311" s="9">
        <v>40.01577</v>
      </c>
      <c r="N311" s="9">
        <v>-109.65941</v>
      </c>
      <c r="O311" s="9">
        <v>4833</v>
      </c>
      <c r="P311" s="20">
        <v>12506.974999999999</v>
      </c>
      <c r="Q311" s="20">
        <f t="shared" si="8"/>
        <v>-7673.9749999999985</v>
      </c>
      <c r="R311" s="20">
        <v>1</v>
      </c>
      <c r="S311" s="20"/>
      <c r="T311" s="22"/>
      <c r="W311" s="7">
        <v>1.2885566587519752</v>
      </c>
      <c r="AA311" s="21" t="s">
        <v>517</v>
      </c>
    </row>
    <row r="312" spans="2:27" ht="12.75">
      <c r="B312" s="14" t="s">
        <v>413</v>
      </c>
      <c r="C312" s="3" t="s">
        <v>520</v>
      </c>
      <c r="D312" s="9">
        <v>4430158</v>
      </c>
      <c r="E312" s="9">
        <v>614411</v>
      </c>
      <c r="F312" s="6" t="s">
        <v>42</v>
      </c>
      <c r="G312" s="9">
        <v>22</v>
      </c>
      <c r="H312" s="6" t="s">
        <v>117</v>
      </c>
      <c r="I312" s="6" t="s">
        <v>99</v>
      </c>
      <c r="K312" s="6" t="s">
        <v>43</v>
      </c>
      <c r="L312" s="18" t="s">
        <v>61</v>
      </c>
      <c r="M312" s="9">
        <v>40.01577</v>
      </c>
      <c r="N312" s="9">
        <v>-109.65941</v>
      </c>
      <c r="O312" s="9">
        <v>4833</v>
      </c>
      <c r="P312" s="20">
        <v>13937.624999999998</v>
      </c>
      <c r="Q312" s="20">
        <f t="shared" si="8"/>
        <v>-9104.624999999998</v>
      </c>
      <c r="R312" s="20">
        <v>1</v>
      </c>
      <c r="S312" s="20"/>
      <c r="T312" s="22"/>
      <c r="W312" s="7">
        <v>1.5468532758597495</v>
      </c>
      <c r="AA312" s="21" t="s">
        <v>517</v>
      </c>
    </row>
    <row r="313" spans="2:27" ht="12.75">
      <c r="B313" s="14" t="s">
        <v>413</v>
      </c>
      <c r="C313" s="3" t="s">
        <v>520</v>
      </c>
      <c r="D313" s="9">
        <v>4430158</v>
      </c>
      <c r="E313" s="9">
        <v>614411</v>
      </c>
      <c r="F313" s="6" t="s">
        <v>42</v>
      </c>
      <c r="G313" s="9">
        <v>22</v>
      </c>
      <c r="H313" s="6" t="s">
        <v>117</v>
      </c>
      <c r="I313" s="6" t="s">
        <v>99</v>
      </c>
      <c r="K313" s="6" t="s">
        <v>43</v>
      </c>
      <c r="L313" s="18" t="s">
        <v>61</v>
      </c>
      <c r="M313" s="9">
        <v>40.01577</v>
      </c>
      <c r="N313" s="9">
        <v>-109.65941</v>
      </c>
      <c r="O313" s="9">
        <v>4833</v>
      </c>
      <c r="P313" s="20">
        <v>14928.074999999997</v>
      </c>
      <c r="Q313" s="20">
        <f t="shared" si="8"/>
        <v>-10095.074999999997</v>
      </c>
      <c r="R313" s="20">
        <v>1</v>
      </c>
      <c r="S313" s="20"/>
      <c r="T313" s="22"/>
      <c r="W313" s="7">
        <v>1.6439842606719717</v>
      </c>
      <c r="AA313" s="21" t="s">
        <v>517</v>
      </c>
    </row>
    <row r="314" spans="2:27" ht="12.75">
      <c r="B314" s="14" t="s">
        <v>413</v>
      </c>
      <c r="C314" s="3" t="s">
        <v>520</v>
      </c>
      <c r="D314" s="9">
        <v>4430158</v>
      </c>
      <c r="E314" s="9">
        <v>614411</v>
      </c>
      <c r="F314" s="6" t="s">
        <v>42</v>
      </c>
      <c r="G314" s="9">
        <v>22</v>
      </c>
      <c r="H314" s="6" t="s">
        <v>117</v>
      </c>
      <c r="I314" s="6" t="s">
        <v>99</v>
      </c>
      <c r="K314" s="6" t="s">
        <v>43</v>
      </c>
      <c r="L314" s="18" t="s">
        <v>61</v>
      </c>
      <c r="M314" s="9">
        <v>40.01577</v>
      </c>
      <c r="N314" s="9">
        <v>-109.65941</v>
      </c>
      <c r="O314" s="9">
        <v>4833</v>
      </c>
      <c r="P314" s="20">
        <v>16138.624999999998</v>
      </c>
      <c r="Q314" s="20">
        <f t="shared" si="8"/>
        <v>-11305.624999999998</v>
      </c>
      <c r="R314" s="20">
        <v>1</v>
      </c>
      <c r="S314" s="20"/>
      <c r="T314" s="22"/>
      <c r="W314" s="7">
        <v>1.62738221832282</v>
      </c>
      <c r="AA314" s="21" t="s">
        <v>517</v>
      </c>
    </row>
    <row r="315" spans="2:27" ht="12.75">
      <c r="B315" s="14" t="s">
        <v>413</v>
      </c>
      <c r="C315" s="3" t="s">
        <v>520</v>
      </c>
      <c r="D315" s="9">
        <v>4430158</v>
      </c>
      <c r="E315" s="9">
        <v>614411</v>
      </c>
      <c r="F315" s="6" t="s">
        <v>42</v>
      </c>
      <c r="G315" s="9">
        <v>22</v>
      </c>
      <c r="H315" s="6" t="s">
        <v>117</v>
      </c>
      <c r="I315" s="6" t="s">
        <v>99</v>
      </c>
      <c r="K315" s="6" t="s">
        <v>43</v>
      </c>
      <c r="L315" s="18" t="s">
        <v>61</v>
      </c>
      <c r="M315" s="9">
        <v>40.01577</v>
      </c>
      <c r="N315" s="9">
        <v>-109.65941</v>
      </c>
      <c r="O315" s="9">
        <v>4833</v>
      </c>
      <c r="P315" s="20">
        <v>19054.95</v>
      </c>
      <c r="Q315" s="20">
        <f t="shared" si="8"/>
        <v>-14221.95</v>
      </c>
      <c r="R315" s="20">
        <v>1</v>
      </c>
      <c r="S315" s="20"/>
      <c r="T315" s="22"/>
      <c r="W315" s="7">
        <v>1.9936611509828284</v>
      </c>
      <c r="AA315" s="21" t="s">
        <v>517</v>
      </c>
    </row>
    <row r="316" spans="2:27" ht="12.75">
      <c r="B316" s="14" t="s">
        <v>413</v>
      </c>
      <c r="C316" s="3" t="s">
        <v>520</v>
      </c>
      <c r="D316" s="9">
        <v>4430158</v>
      </c>
      <c r="E316" s="9">
        <v>614411</v>
      </c>
      <c r="F316" s="6" t="s">
        <v>42</v>
      </c>
      <c r="G316" s="9">
        <v>22</v>
      </c>
      <c r="H316" s="6" t="s">
        <v>117</v>
      </c>
      <c r="I316" s="6" t="s">
        <v>99</v>
      </c>
      <c r="K316" s="6" t="s">
        <v>43</v>
      </c>
      <c r="L316" s="18" t="s">
        <v>61</v>
      </c>
      <c r="M316" s="9">
        <v>40.01577</v>
      </c>
      <c r="N316" s="9">
        <v>-109.65941</v>
      </c>
      <c r="O316" s="9">
        <v>4833</v>
      </c>
      <c r="P316" s="20">
        <v>19330.074999999997</v>
      </c>
      <c r="Q316" s="20">
        <f t="shared" si="8"/>
        <v>-14497.074999999997</v>
      </c>
      <c r="R316" s="20">
        <v>1</v>
      </c>
      <c r="S316" s="20"/>
      <c r="T316" s="22"/>
      <c r="W316" s="7">
        <v>2.206643809043496</v>
      </c>
      <c r="AA316" s="21" t="s">
        <v>517</v>
      </c>
    </row>
    <row r="317" spans="2:28" ht="14.25">
      <c r="B317" s="14" t="s">
        <v>408</v>
      </c>
      <c r="C317" s="3" t="s">
        <v>330</v>
      </c>
      <c r="D317" s="44">
        <v>4422378.6045</v>
      </c>
      <c r="E317" s="44">
        <v>646838.91659</v>
      </c>
      <c r="F317" s="45" t="s">
        <v>26</v>
      </c>
      <c r="G317" s="46">
        <v>24</v>
      </c>
      <c r="H317" s="45" t="s">
        <v>112</v>
      </c>
      <c r="I317" s="45" t="s">
        <v>95</v>
      </c>
      <c r="J317" s="21" t="s">
        <v>22</v>
      </c>
      <c r="K317" s="21" t="s">
        <v>43</v>
      </c>
      <c r="L317" s="45" t="s">
        <v>61</v>
      </c>
      <c r="M317" s="47">
        <v>39.94069</v>
      </c>
      <c r="N317" s="47">
        <v>-109.28134</v>
      </c>
      <c r="O317" s="20">
        <v>4930</v>
      </c>
      <c r="P317" s="14">
        <v>5971.0560000000005</v>
      </c>
      <c r="Q317" s="20">
        <v>-1041.0560000000005</v>
      </c>
      <c r="R317" s="20">
        <v>1</v>
      </c>
      <c r="S317" s="20"/>
      <c r="W317" s="23">
        <v>0.7</v>
      </c>
      <c r="X317" s="20"/>
      <c r="Y317" s="22"/>
      <c r="Z317" s="22"/>
      <c r="AA317" s="21" t="s">
        <v>28</v>
      </c>
      <c r="AB317" s="21" t="s">
        <v>308</v>
      </c>
    </row>
    <row r="318" spans="2:27" ht="14.25">
      <c r="B318" s="14" t="s">
        <v>406</v>
      </c>
      <c r="C318" s="3" t="s">
        <v>252</v>
      </c>
      <c r="D318" s="44">
        <v>4432652.3908</v>
      </c>
      <c r="E318" s="44">
        <v>600656.75514</v>
      </c>
      <c r="F318" s="45" t="s">
        <v>80</v>
      </c>
      <c r="G318" s="46">
        <v>7</v>
      </c>
      <c r="H318" s="45" t="s">
        <v>117</v>
      </c>
      <c r="I318" s="45" t="s">
        <v>101</v>
      </c>
      <c r="J318" s="21" t="s">
        <v>22</v>
      </c>
      <c r="K318" s="21" t="s">
        <v>43</v>
      </c>
      <c r="L318" s="45" t="s">
        <v>253</v>
      </c>
      <c r="M318" s="47">
        <v>40.03999</v>
      </c>
      <c r="N318" s="47">
        <v>-109.82015</v>
      </c>
      <c r="O318" s="20">
        <v>4747</v>
      </c>
      <c r="P318" s="14">
        <v>4888.392</v>
      </c>
      <c r="Q318" s="20">
        <v>-141.39199999999983</v>
      </c>
      <c r="R318" s="20">
        <v>1</v>
      </c>
      <c r="S318" s="20"/>
      <c r="W318" s="23">
        <v>0.47</v>
      </c>
      <c r="X318" s="20"/>
      <c r="Y318" s="22"/>
      <c r="Z318" s="22"/>
      <c r="AA318" s="21" t="s">
        <v>28</v>
      </c>
    </row>
    <row r="319" spans="2:29" ht="14.25">
      <c r="B319" s="14" t="s">
        <v>391</v>
      </c>
      <c r="C319" s="3" t="s">
        <v>327</v>
      </c>
      <c r="D319" s="44">
        <v>4386193.6197</v>
      </c>
      <c r="E319" s="44">
        <v>659357.09593</v>
      </c>
      <c r="F319" s="45" t="s">
        <v>60</v>
      </c>
      <c r="G319" s="46">
        <v>8</v>
      </c>
      <c r="H319" s="45" t="s">
        <v>92</v>
      </c>
      <c r="I319" s="45" t="s">
        <v>93</v>
      </c>
      <c r="J319" s="21" t="s">
        <v>22</v>
      </c>
      <c r="K319" s="21" t="s">
        <v>43</v>
      </c>
      <c r="L319" s="45" t="s">
        <v>270</v>
      </c>
      <c r="M319" s="47">
        <v>39.61256</v>
      </c>
      <c r="N319" s="47">
        <v>-109.14367</v>
      </c>
      <c r="O319" s="20">
        <v>6660</v>
      </c>
      <c r="P319" s="14">
        <v>2435</v>
      </c>
      <c r="Q319" s="20">
        <v>4225</v>
      </c>
      <c r="R319" s="20">
        <v>1</v>
      </c>
      <c r="S319" s="20" t="s">
        <v>20</v>
      </c>
      <c r="T319" s="21" t="s">
        <v>129</v>
      </c>
      <c r="U319" s="21" t="s">
        <v>234</v>
      </c>
      <c r="W319" s="23">
        <v>0.62</v>
      </c>
      <c r="X319" s="20">
        <v>61</v>
      </c>
      <c r="Y319" s="22">
        <v>0.05</v>
      </c>
      <c r="Z319" s="22"/>
      <c r="AA319" s="21" t="s">
        <v>295</v>
      </c>
      <c r="AB319" s="21" t="s">
        <v>24</v>
      </c>
      <c r="AC319" s="21" t="s">
        <v>310</v>
      </c>
    </row>
    <row r="320" spans="2:27" ht="14.25">
      <c r="B320" s="14" t="s">
        <v>424</v>
      </c>
      <c r="C320" s="3" t="s">
        <v>254</v>
      </c>
      <c r="D320" s="44">
        <v>4449577.3604</v>
      </c>
      <c r="E320" s="44">
        <v>645034.41779</v>
      </c>
      <c r="F320" s="45" t="s">
        <v>77</v>
      </c>
      <c r="G320" s="46">
        <v>26</v>
      </c>
      <c r="H320" s="45" t="s">
        <v>125</v>
      </c>
      <c r="I320" s="45" t="s">
        <v>95</v>
      </c>
      <c r="J320" s="21" t="s">
        <v>22</v>
      </c>
      <c r="K320" s="21" t="s">
        <v>43</v>
      </c>
      <c r="L320" s="45" t="s">
        <v>255</v>
      </c>
      <c r="M320" s="47">
        <v>40.18595</v>
      </c>
      <c r="N320" s="47">
        <v>-109.29636</v>
      </c>
      <c r="O320" s="20">
        <v>5551</v>
      </c>
      <c r="P320" s="14">
        <v>5413.32</v>
      </c>
      <c r="Q320" s="20">
        <v>137.67999999999938</v>
      </c>
      <c r="R320" s="20">
        <v>1</v>
      </c>
      <c r="S320" s="20"/>
      <c r="W320" s="23">
        <v>0.45</v>
      </c>
      <c r="X320" s="20"/>
      <c r="Y320" s="22"/>
      <c r="Z320" s="22"/>
      <c r="AA320" s="21" t="s">
        <v>28</v>
      </c>
    </row>
    <row r="321" spans="2:27" ht="14.25">
      <c r="B321" s="14" t="s">
        <v>425</v>
      </c>
      <c r="C321" s="3" t="s">
        <v>354</v>
      </c>
      <c r="D321" s="44">
        <v>4448388.0858</v>
      </c>
      <c r="E321" s="44">
        <v>643461.80934</v>
      </c>
      <c r="F321" s="45" t="s">
        <v>256</v>
      </c>
      <c r="G321" s="46">
        <v>27</v>
      </c>
      <c r="H321" s="45" t="s">
        <v>125</v>
      </c>
      <c r="I321" s="45" t="s">
        <v>95</v>
      </c>
      <c r="J321" s="21" t="s">
        <v>22</v>
      </c>
      <c r="K321" s="21" t="s">
        <v>43</v>
      </c>
      <c r="L321" s="45" t="s">
        <v>255</v>
      </c>
      <c r="M321" s="47">
        <v>40.17551</v>
      </c>
      <c r="N321" s="47">
        <v>-109.31509</v>
      </c>
      <c r="O321" s="20">
        <v>5484</v>
      </c>
      <c r="P321" s="14">
        <v>5086</v>
      </c>
      <c r="Q321" s="20">
        <v>398</v>
      </c>
      <c r="R321" s="20">
        <v>1</v>
      </c>
      <c r="S321" s="20" t="s">
        <v>90</v>
      </c>
      <c r="T321" s="21" t="s">
        <v>191</v>
      </c>
      <c r="U321" s="21" t="s">
        <v>54</v>
      </c>
      <c r="W321" s="23">
        <v>0.45</v>
      </c>
      <c r="X321" s="20"/>
      <c r="Y321" s="22"/>
      <c r="Z321" s="22"/>
      <c r="AA321" s="21" t="s">
        <v>24</v>
      </c>
    </row>
    <row r="322" spans="2:28" ht="14.25">
      <c r="B322" s="14" t="s">
        <v>402</v>
      </c>
      <c r="C322" s="3" t="s">
        <v>271</v>
      </c>
      <c r="D322" s="44">
        <v>4450790.6063</v>
      </c>
      <c r="E322" s="44">
        <v>634197.06315</v>
      </c>
      <c r="F322" s="45" t="s">
        <v>241</v>
      </c>
      <c r="G322" s="46">
        <v>22</v>
      </c>
      <c r="H322" s="45" t="s">
        <v>125</v>
      </c>
      <c r="I322" s="45" t="s">
        <v>85</v>
      </c>
      <c r="J322" s="21" t="s">
        <v>22</v>
      </c>
      <c r="K322" s="21" t="s">
        <v>43</v>
      </c>
      <c r="L322" s="45" t="s">
        <v>255</v>
      </c>
      <c r="M322" s="47">
        <v>40.19868</v>
      </c>
      <c r="N322" s="47">
        <v>-109.42336</v>
      </c>
      <c r="O322" s="20">
        <v>5270</v>
      </c>
      <c r="P322" s="14">
        <v>10003</v>
      </c>
      <c r="Q322" s="20">
        <v>-4733</v>
      </c>
      <c r="R322" s="20">
        <v>1</v>
      </c>
      <c r="S322" s="20" t="s">
        <v>20</v>
      </c>
      <c r="T322" s="21" t="s">
        <v>129</v>
      </c>
      <c r="U322" s="21" t="s">
        <v>56</v>
      </c>
      <c r="W322" s="23">
        <v>0.74</v>
      </c>
      <c r="X322" s="20"/>
      <c r="Y322" s="22"/>
      <c r="Z322" s="22"/>
      <c r="AA322" s="21" t="s">
        <v>24</v>
      </c>
      <c r="AB322" s="21" t="s">
        <v>310</v>
      </c>
    </row>
    <row r="323" spans="2:28" ht="14.25">
      <c r="B323" s="14" t="s">
        <v>402</v>
      </c>
      <c r="C323" s="3" t="s">
        <v>271</v>
      </c>
      <c r="D323" s="44">
        <v>4450790.6063</v>
      </c>
      <c r="E323" s="44">
        <v>634197.06315</v>
      </c>
      <c r="F323" s="45" t="s">
        <v>241</v>
      </c>
      <c r="G323" s="46">
        <v>22</v>
      </c>
      <c r="H323" s="45" t="s">
        <v>125</v>
      </c>
      <c r="I323" s="45" t="s">
        <v>85</v>
      </c>
      <c r="J323" s="21" t="s">
        <v>22</v>
      </c>
      <c r="K323" s="21" t="s">
        <v>43</v>
      </c>
      <c r="L323" s="45" t="s">
        <v>255</v>
      </c>
      <c r="M323" s="47">
        <v>40.19868</v>
      </c>
      <c r="N323" s="47">
        <v>-109.42336</v>
      </c>
      <c r="O323" s="20">
        <v>5270</v>
      </c>
      <c r="P323" s="14">
        <v>10501</v>
      </c>
      <c r="Q323" s="20">
        <v>-5231</v>
      </c>
      <c r="R323" s="20">
        <v>1</v>
      </c>
      <c r="S323" s="20" t="s">
        <v>20</v>
      </c>
      <c r="T323" s="21" t="s">
        <v>129</v>
      </c>
      <c r="U323" s="21" t="s">
        <v>56</v>
      </c>
      <c r="W323" s="23">
        <v>0.74</v>
      </c>
      <c r="X323" s="20"/>
      <c r="Y323" s="22"/>
      <c r="Z323" s="22"/>
      <c r="AA323" s="21" t="s">
        <v>24</v>
      </c>
      <c r="AB323" s="21" t="s">
        <v>310</v>
      </c>
    </row>
    <row r="324" spans="2:28" ht="14.25">
      <c r="B324" s="14" t="s">
        <v>409</v>
      </c>
      <c r="C324" s="3" t="s">
        <v>358</v>
      </c>
      <c r="D324" s="44">
        <v>4444909.2898</v>
      </c>
      <c r="E324" s="44">
        <v>650721.37318</v>
      </c>
      <c r="F324" s="45" t="s">
        <v>63</v>
      </c>
      <c r="G324" s="46">
        <v>8</v>
      </c>
      <c r="H324" s="45" t="s">
        <v>121</v>
      </c>
      <c r="I324" s="45" t="s">
        <v>115</v>
      </c>
      <c r="J324" s="21" t="s">
        <v>22</v>
      </c>
      <c r="K324" s="21" t="s">
        <v>43</v>
      </c>
      <c r="L324" s="45" t="s">
        <v>255</v>
      </c>
      <c r="M324" s="47">
        <v>40.14291</v>
      </c>
      <c r="N324" s="47">
        <v>-109.23068</v>
      </c>
      <c r="O324" s="20">
        <v>5514</v>
      </c>
      <c r="P324" s="14">
        <v>8705</v>
      </c>
      <c r="Q324" s="20">
        <f>O324-P324</f>
        <v>-3191</v>
      </c>
      <c r="R324" s="20">
        <v>1</v>
      </c>
      <c r="S324" s="20" t="s">
        <v>20</v>
      </c>
      <c r="T324" s="21" t="s">
        <v>129</v>
      </c>
      <c r="U324" s="21" t="s">
        <v>56</v>
      </c>
      <c r="W324" s="23">
        <v>0.67</v>
      </c>
      <c r="AA324" s="21" t="s">
        <v>24</v>
      </c>
      <c r="AB324" s="21" t="s">
        <v>341</v>
      </c>
    </row>
    <row r="325" spans="2:30" ht="14.25">
      <c r="B325" s="14" t="s">
        <v>409</v>
      </c>
      <c r="C325" s="3" t="s">
        <v>358</v>
      </c>
      <c r="D325" s="44">
        <v>4444909.2898</v>
      </c>
      <c r="E325" s="44">
        <v>650721.37318</v>
      </c>
      <c r="F325" s="45" t="s">
        <v>63</v>
      </c>
      <c r="G325" s="46">
        <v>8</v>
      </c>
      <c r="H325" s="45" t="s">
        <v>121</v>
      </c>
      <c r="I325" s="45" t="s">
        <v>115</v>
      </c>
      <c r="J325" s="21" t="s">
        <v>22</v>
      </c>
      <c r="K325" s="21" t="s">
        <v>43</v>
      </c>
      <c r="L325" s="45" t="s">
        <v>255</v>
      </c>
      <c r="M325" s="47">
        <v>40.14291</v>
      </c>
      <c r="N325" s="47">
        <v>-109.23068</v>
      </c>
      <c r="O325" s="20">
        <v>5514</v>
      </c>
      <c r="P325" s="14">
        <v>9305</v>
      </c>
      <c r="Q325" s="20">
        <f>O325-P325</f>
        <v>-3791</v>
      </c>
      <c r="R325" s="20">
        <v>1</v>
      </c>
      <c r="S325" s="20" t="s">
        <v>20</v>
      </c>
      <c r="T325" s="21" t="s">
        <v>129</v>
      </c>
      <c r="U325" s="21" t="s">
        <v>56</v>
      </c>
      <c r="W325" s="23">
        <v>0.7</v>
      </c>
      <c r="X325" s="20">
        <v>51</v>
      </c>
      <c r="Y325" s="22">
        <v>0.04</v>
      </c>
      <c r="Z325" s="22"/>
      <c r="AA325" s="21" t="s">
        <v>295</v>
      </c>
      <c r="AB325" s="21" t="s">
        <v>24</v>
      </c>
      <c r="AC325" s="21" t="s">
        <v>341</v>
      </c>
      <c r="AD325" s="21" t="s">
        <v>315</v>
      </c>
    </row>
    <row r="326" spans="2:30" ht="14.25">
      <c r="B326" s="14" t="s">
        <v>410</v>
      </c>
      <c r="C326" s="3" t="s">
        <v>368</v>
      </c>
      <c r="D326" s="44">
        <v>4416429.4758</v>
      </c>
      <c r="E326" s="44">
        <v>643815.85297</v>
      </c>
      <c r="F326" s="45" t="s">
        <v>272</v>
      </c>
      <c r="G326" s="46">
        <v>2</v>
      </c>
      <c r="H326" s="45" t="s">
        <v>105</v>
      </c>
      <c r="I326" s="45" t="s">
        <v>95</v>
      </c>
      <c r="J326" s="21" t="s">
        <v>22</v>
      </c>
      <c r="K326" s="21" t="s">
        <v>43</v>
      </c>
      <c r="L326" s="45" t="s">
        <v>273</v>
      </c>
      <c r="M326" s="47">
        <v>39.88763</v>
      </c>
      <c r="N326" s="47">
        <v>-109.31802</v>
      </c>
      <c r="O326" s="20">
        <v>5550</v>
      </c>
      <c r="P326" s="14">
        <v>6772</v>
      </c>
      <c r="Q326" s="20">
        <v>-1222</v>
      </c>
      <c r="R326" s="20">
        <v>1</v>
      </c>
      <c r="S326" s="20" t="s">
        <v>20</v>
      </c>
      <c r="T326" s="21" t="s">
        <v>129</v>
      </c>
      <c r="U326" s="21" t="s">
        <v>56</v>
      </c>
      <c r="W326" s="23">
        <v>0.69</v>
      </c>
      <c r="X326" s="20">
        <v>50</v>
      </c>
      <c r="Y326" s="22">
        <v>0.05</v>
      </c>
      <c r="Z326" s="22"/>
      <c r="AA326" s="21" t="s">
        <v>295</v>
      </c>
      <c r="AB326" s="21" t="s">
        <v>24</v>
      </c>
      <c r="AC326" s="21" t="s">
        <v>341</v>
      </c>
      <c r="AD326" s="21" t="s">
        <v>315</v>
      </c>
    </row>
    <row r="327" spans="2:29" ht="14.25">
      <c r="B327" s="14" t="s">
        <v>419</v>
      </c>
      <c r="C327" s="3" t="s">
        <v>317</v>
      </c>
      <c r="D327" s="44">
        <v>4377301.1747</v>
      </c>
      <c r="E327" s="44">
        <v>626467.27042</v>
      </c>
      <c r="F327" s="45" t="s">
        <v>78</v>
      </c>
      <c r="G327" s="46">
        <v>2</v>
      </c>
      <c r="H327" s="45" t="s">
        <v>148</v>
      </c>
      <c r="I327" s="45" t="s">
        <v>97</v>
      </c>
      <c r="J327" s="21" t="s">
        <v>22</v>
      </c>
      <c r="K327" s="21" t="s">
        <v>43</v>
      </c>
      <c r="L327" s="45" t="s">
        <v>275</v>
      </c>
      <c r="M327" s="47">
        <v>39.53795</v>
      </c>
      <c r="N327" s="47">
        <v>-109.52836</v>
      </c>
      <c r="O327" s="20">
        <v>7120</v>
      </c>
      <c r="P327" s="14">
        <v>5235</v>
      </c>
      <c r="Q327" s="20">
        <f>O327-P327</f>
        <v>1885</v>
      </c>
      <c r="R327" s="20">
        <v>1</v>
      </c>
      <c r="S327" s="20" t="s">
        <v>20</v>
      </c>
      <c r="T327" s="21" t="s">
        <v>266</v>
      </c>
      <c r="U327" s="21" t="s">
        <v>280</v>
      </c>
      <c r="W327" s="23">
        <v>0.76</v>
      </c>
      <c r="X327" s="20">
        <v>100</v>
      </c>
      <c r="Y327" s="22">
        <v>0.05</v>
      </c>
      <c r="Z327" s="22"/>
      <c r="AA327" s="21" t="s">
        <v>295</v>
      </c>
      <c r="AB327" s="21" t="s">
        <v>341</v>
      </c>
      <c r="AC327" s="21" t="s">
        <v>319</v>
      </c>
    </row>
    <row r="328" spans="2:27" ht="14.25">
      <c r="B328" s="14" t="s">
        <v>407</v>
      </c>
      <c r="C328" s="3" t="s">
        <v>281</v>
      </c>
      <c r="D328" s="44">
        <v>4453174.032</v>
      </c>
      <c r="E328" s="44">
        <v>642176.63435</v>
      </c>
      <c r="F328" s="45" t="s">
        <v>80</v>
      </c>
      <c r="G328" s="46">
        <v>9</v>
      </c>
      <c r="H328" s="45" t="s">
        <v>125</v>
      </c>
      <c r="I328" s="45" t="s">
        <v>95</v>
      </c>
      <c r="J328" s="21" t="s">
        <v>22</v>
      </c>
      <c r="K328" s="21" t="s">
        <v>43</v>
      </c>
      <c r="L328" s="45" t="s">
        <v>282</v>
      </c>
      <c r="M328" s="47">
        <v>40.21883</v>
      </c>
      <c r="N328" s="47">
        <v>-109.32912</v>
      </c>
      <c r="O328" s="20">
        <v>5180</v>
      </c>
      <c r="P328" s="14">
        <v>5281</v>
      </c>
      <c r="Q328" s="20">
        <v>-101</v>
      </c>
      <c r="R328" s="20">
        <v>1</v>
      </c>
      <c r="S328" s="20" t="s">
        <v>90</v>
      </c>
      <c r="T328" s="21" t="s">
        <v>191</v>
      </c>
      <c r="U328" s="21" t="s">
        <v>56</v>
      </c>
      <c r="W328" s="23">
        <v>0.43</v>
      </c>
      <c r="X328" s="20"/>
      <c r="Y328" s="22"/>
      <c r="Z328" s="22"/>
      <c r="AA328" s="21" t="s">
        <v>24</v>
      </c>
    </row>
    <row r="329" spans="2:27" ht="14.25">
      <c r="B329" s="14" t="s">
        <v>407</v>
      </c>
      <c r="C329" s="3" t="s">
        <v>281</v>
      </c>
      <c r="D329" s="44">
        <v>4453174.032</v>
      </c>
      <c r="E329" s="44">
        <v>642176.63435</v>
      </c>
      <c r="F329" s="45" t="s">
        <v>80</v>
      </c>
      <c r="G329" s="46">
        <v>9</v>
      </c>
      <c r="H329" s="45" t="s">
        <v>125</v>
      </c>
      <c r="I329" s="45" t="s">
        <v>95</v>
      </c>
      <c r="J329" s="21" t="s">
        <v>22</v>
      </c>
      <c r="K329" s="21" t="s">
        <v>43</v>
      </c>
      <c r="L329" s="45" t="s">
        <v>282</v>
      </c>
      <c r="M329" s="47">
        <v>40.21883</v>
      </c>
      <c r="N329" s="47">
        <v>-109.32912</v>
      </c>
      <c r="O329" s="20">
        <v>5180</v>
      </c>
      <c r="P329" s="14">
        <v>5331</v>
      </c>
      <c r="Q329" s="20">
        <v>-151</v>
      </c>
      <c r="R329" s="20">
        <v>1</v>
      </c>
      <c r="S329" s="20" t="s">
        <v>90</v>
      </c>
      <c r="T329" s="21" t="s">
        <v>191</v>
      </c>
      <c r="U329" s="21" t="s">
        <v>56</v>
      </c>
      <c r="W329" s="23">
        <v>0.46</v>
      </c>
      <c r="X329" s="20"/>
      <c r="Y329" s="22"/>
      <c r="Z329" s="22"/>
      <c r="AA329" s="21" t="s">
        <v>24</v>
      </c>
    </row>
    <row r="330" spans="2:28" ht="14.25">
      <c r="B330" s="14" t="s">
        <v>418</v>
      </c>
      <c r="C330" s="3" t="s">
        <v>277</v>
      </c>
      <c r="D330" s="44">
        <v>4383423.8974</v>
      </c>
      <c r="E330" s="44">
        <v>640532.75651</v>
      </c>
      <c r="F330" s="45" t="s">
        <v>249</v>
      </c>
      <c r="G330" s="46">
        <v>20</v>
      </c>
      <c r="H330" s="45" t="s">
        <v>92</v>
      </c>
      <c r="I330" s="45" t="s">
        <v>95</v>
      </c>
      <c r="J330" s="21" t="s">
        <v>22</v>
      </c>
      <c r="K330" s="21" t="s">
        <v>43</v>
      </c>
      <c r="L330" s="45" t="s">
        <v>27</v>
      </c>
      <c r="M330" s="47">
        <v>39.59091</v>
      </c>
      <c r="N330" s="47">
        <v>-109.36345</v>
      </c>
      <c r="O330" s="20">
        <v>7007</v>
      </c>
      <c r="P330" s="14">
        <v>4477</v>
      </c>
      <c r="Q330" s="20">
        <v>2530</v>
      </c>
      <c r="R330" s="20">
        <v>1</v>
      </c>
      <c r="S330" s="20" t="s">
        <v>20</v>
      </c>
      <c r="T330" s="21" t="s">
        <v>129</v>
      </c>
      <c r="U330" s="21" t="s">
        <v>234</v>
      </c>
      <c r="W330" s="23">
        <v>0.83</v>
      </c>
      <c r="X330" s="20"/>
      <c r="Y330" s="22"/>
      <c r="Z330" s="22"/>
      <c r="AA330" s="21" t="s">
        <v>24</v>
      </c>
      <c r="AB330" s="21" t="s">
        <v>310</v>
      </c>
    </row>
    <row r="331" spans="2:27" ht="14.25">
      <c r="B331" s="3" t="s">
        <v>432</v>
      </c>
      <c r="C331" s="3" t="s">
        <v>285</v>
      </c>
      <c r="D331" s="44">
        <v>4427326</v>
      </c>
      <c r="E331" s="44">
        <v>618967</v>
      </c>
      <c r="F331" s="45" t="s">
        <v>39</v>
      </c>
      <c r="G331" s="46">
        <v>36</v>
      </c>
      <c r="H331" s="45" t="s">
        <v>117</v>
      </c>
      <c r="I331" s="45" t="s">
        <v>99</v>
      </c>
      <c r="J331" s="21" t="s">
        <v>22</v>
      </c>
      <c r="K331" s="21" t="s">
        <v>43</v>
      </c>
      <c r="L331" s="45" t="s">
        <v>27</v>
      </c>
      <c r="M331" s="47">
        <v>39.56469</v>
      </c>
      <c r="N331" s="47">
        <v>-109.84366</v>
      </c>
      <c r="O331" s="20">
        <v>4941</v>
      </c>
      <c r="P331" s="14">
        <v>1820</v>
      </c>
      <c r="Q331" s="20">
        <v>3121</v>
      </c>
      <c r="R331" s="20">
        <v>1</v>
      </c>
      <c r="S331" s="20" t="s">
        <v>90</v>
      </c>
      <c r="T331" s="21" t="s">
        <v>191</v>
      </c>
      <c r="U331" s="21" t="s">
        <v>54</v>
      </c>
      <c r="W331" s="23">
        <v>0.37</v>
      </c>
      <c r="X331" s="20"/>
      <c r="Y331" s="22"/>
      <c r="Z331" s="22"/>
      <c r="AA331" s="21" t="s">
        <v>24</v>
      </c>
    </row>
    <row r="332" spans="2:27" ht="14.25">
      <c r="B332" s="3" t="s">
        <v>432</v>
      </c>
      <c r="C332" s="3" t="s">
        <v>285</v>
      </c>
      <c r="D332" s="44">
        <v>4427326</v>
      </c>
      <c r="E332" s="44">
        <v>618967</v>
      </c>
      <c r="F332" s="45" t="s">
        <v>39</v>
      </c>
      <c r="G332" s="46">
        <v>36</v>
      </c>
      <c r="H332" s="45" t="s">
        <v>117</v>
      </c>
      <c r="I332" s="45" t="s">
        <v>99</v>
      </c>
      <c r="J332" s="21" t="s">
        <v>22</v>
      </c>
      <c r="K332" s="21" t="s">
        <v>43</v>
      </c>
      <c r="L332" s="45" t="s">
        <v>27</v>
      </c>
      <c r="M332" s="47">
        <v>39.56469</v>
      </c>
      <c r="N332" s="47">
        <v>-109.84366</v>
      </c>
      <c r="O332" s="20">
        <v>4941</v>
      </c>
      <c r="P332" s="14">
        <v>2340</v>
      </c>
      <c r="Q332" s="20">
        <v>2601</v>
      </c>
      <c r="R332" s="20">
        <v>1</v>
      </c>
      <c r="S332" s="20" t="s">
        <v>90</v>
      </c>
      <c r="T332" s="21" t="s">
        <v>191</v>
      </c>
      <c r="U332" s="21" t="s">
        <v>54</v>
      </c>
      <c r="W332" s="23">
        <v>0.39</v>
      </c>
      <c r="X332" s="20"/>
      <c r="Y332" s="22"/>
      <c r="Z332" s="22"/>
      <c r="AA332" s="21" t="s">
        <v>24</v>
      </c>
    </row>
    <row r="333" spans="2:27" ht="14.25">
      <c r="B333" s="3" t="s">
        <v>432</v>
      </c>
      <c r="C333" s="3" t="s">
        <v>285</v>
      </c>
      <c r="D333" s="44">
        <v>4427326</v>
      </c>
      <c r="E333" s="44">
        <v>618967</v>
      </c>
      <c r="F333" s="45" t="s">
        <v>39</v>
      </c>
      <c r="G333" s="46">
        <v>36</v>
      </c>
      <c r="H333" s="45" t="s">
        <v>117</v>
      </c>
      <c r="I333" s="45" t="s">
        <v>99</v>
      </c>
      <c r="J333" s="21" t="s">
        <v>22</v>
      </c>
      <c r="K333" s="21" t="s">
        <v>43</v>
      </c>
      <c r="L333" s="45" t="s">
        <v>27</v>
      </c>
      <c r="M333" s="47">
        <v>39.56469</v>
      </c>
      <c r="N333" s="47">
        <v>-109.84366</v>
      </c>
      <c r="O333" s="20">
        <v>4941</v>
      </c>
      <c r="P333" s="14">
        <v>2640</v>
      </c>
      <c r="Q333" s="20">
        <v>2301</v>
      </c>
      <c r="R333" s="20">
        <v>1</v>
      </c>
      <c r="S333" s="20" t="s">
        <v>90</v>
      </c>
      <c r="T333" s="21" t="s">
        <v>191</v>
      </c>
      <c r="U333" s="21" t="s">
        <v>54</v>
      </c>
      <c r="W333" s="23">
        <v>0.4</v>
      </c>
      <c r="X333" s="20"/>
      <c r="Y333" s="22"/>
      <c r="Z333" s="22"/>
      <c r="AA333" s="21" t="s">
        <v>24</v>
      </c>
    </row>
    <row r="334" spans="2:27" ht="14.25">
      <c r="B334" s="3" t="s">
        <v>432</v>
      </c>
      <c r="C334" s="3" t="s">
        <v>285</v>
      </c>
      <c r="D334" s="44">
        <v>4427326</v>
      </c>
      <c r="E334" s="44">
        <v>618967</v>
      </c>
      <c r="F334" s="45" t="s">
        <v>39</v>
      </c>
      <c r="G334" s="46">
        <v>36</v>
      </c>
      <c r="H334" s="45" t="s">
        <v>117</v>
      </c>
      <c r="I334" s="45" t="s">
        <v>99</v>
      </c>
      <c r="J334" s="21" t="s">
        <v>22</v>
      </c>
      <c r="K334" s="21" t="s">
        <v>43</v>
      </c>
      <c r="L334" s="45" t="s">
        <v>27</v>
      </c>
      <c r="M334" s="47">
        <v>39.56469</v>
      </c>
      <c r="N334" s="47">
        <v>-109.84366</v>
      </c>
      <c r="O334" s="20">
        <v>4941</v>
      </c>
      <c r="P334" s="14">
        <v>2800</v>
      </c>
      <c r="Q334" s="20">
        <v>2141</v>
      </c>
      <c r="R334" s="20">
        <v>1</v>
      </c>
      <c r="S334" s="20" t="s">
        <v>90</v>
      </c>
      <c r="T334" s="21" t="s">
        <v>191</v>
      </c>
      <c r="U334" s="21" t="s">
        <v>54</v>
      </c>
      <c r="W334" s="23">
        <v>0.4</v>
      </c>
      <c r="X334" s="20"/>
      <c r="Y334" s="22"/>
      <c r="Z334" s="22"/>
      <c r="AA334" s="21" t="s">
        <v>24</v>
      </c>
    </row>
    <row r="335" spans="2:27" ht="14.25">
      <c r="B335" s="3" t="s">
        <v>432</v>
      </c>
      <c r="C335" s="3" t="s">
        <v>285</v>
      </c>
      <c r="D335" s="44">
        <v>4427326</v>
      </c>
      <c r="E335" s="44">
        <v>618967</v>
      </c>
      <c r="F335" s="45" t="s">
        <v>39</v>
      </c>
      <c r="G335" s="46">
        <v>36</v>
      </c>
      <c r="H335" s="45" t="s">
        <v>117</v>
      </c>
      <c r="I335" s="45" t="s">
        <v>99</v>
      </c>
      <c r="J335" s="21" t="s">
        <v>22</v>
      </c>
      <c r="K335" s="21" t="s">
        <v>43</v>
      </c>
      <c r="L335" s="45" t="s">
        <v>27</v>
      </c>
      <c r="M335" s="47">
        <v>39.56469</v>
      </c>
      <c r="N335" s="47">
        <v>-109.84366</v>
      </c>
      <c r="O335" s="20">
        <v>4941</v>
      </c>
      <c r="P335" s="14">
        <v>2962</v>
      </c>
      <c r="Q335" s="20">
        <v>1979</v>
      </c>
      <c r="R335" s="20">
        <v>1</v>
      </c>
      <c r="S335" s="20" t="s">
        <v>90</v>
      </c>
      <c r="T335" s="21" t="s">
        <v>191</v>
      </c>
      <c r="U335" s="21" t="s">
        <v>54</v>
      </c>
      <c r="W335" s="23">
        <v>0.4</v>
      </c>
      <c r="X335" s="20"/>
      <c r="Y335" s="22"/>
      <c r="Z335" s="22"/>
      <c r="AA335" s="21" t="s">
        <v>24</v>
      </c>
    </row>
    <row r="336" spans="2:30" ht="14.25">
      <c r="B336" s="14" t="s">
        <v>392</v>
      </c>
      <c r="C336" s="3" t="s">
        <v>328</v>
      </c>
      <c r="D336" s="44">
        <v>4432128.6772</v>
      </c>
      <c r="E336" s="44">
        <v>656240.37358</v>
      </c>
      <c r="F336" s="45" t="s">
        <v>26</v>
      </c>
      <c r="G336" s="46">
        <v>24</v>
      </c>
      <c r="H336" s="45" t="s">
        <v>117</v>
      </c>
      <c r="I336" s="45" t="s">
        <v>115</v>
      </c>
      <c r="J336" s="21" t="s">
        <v>22</v>
      </c>
      <c r="K336" s="21" t="s">
        <v>43</v>
      </c>
      <c r="L336" s="45" t="s">
        <v>27</v>
      </c>
      <c r="M336" s="47">
        <v>40.02681</v>
      </c>
      <c r="N336" s="47">
        <v>-109.16901</v>
      </c>
      <c r="O336" s="20">
        <v>5453</v>
      </c>
      <c r="P336" s="14">
        <v>6073</v>
      </c>
      <c r="Q336" s="20">
        <v>-620</v>
      </c>
      <c r="R336" s="20">
        <v>1</v>
      </c>
      <c r="S336" s="20" t="s">
        <v>20</v>
      </c>
      <c r="T336" s="21" t="s">
        <v>129</v>
      </c>
      <c r="U336" s="21" t="s">
        <v>56</v>
      </c>
      <c r="W336" s="23">
        <v>0.69</v>
      </c>
      <c r="X336" s="20">
        <v>60</v>
      </c>
      <c r="Y336" s="22">
        <v>0.05</v>
      </c>
      <c r="Z336" s="22"/>
      <c r="AA336" s="21" t="s">
        <v>295</v>
      </c>
      <c r="AB336" s="21" t="s">
        <v>24</v>
      </c>
      <c r="AC336" s="21" t="s">
        <v>341</v>
      </c>
      <c r="AD336" s="21" t="s">
        <v>319</v>
      </c>
    </row>
    <row r="337" spans="2:29" ht="14.25">
      <c r="B337" s="14" t="s">
        <v>398</v>
      </c>
      <c r="C337" s="3" t="s">
        <v>331</v>
      </c>
      <c r="D337" s="44">
        <v>4384316.3727</v>
      </c>
      <c r="E337" s="44">
        <v>604519.60458</v>
      </c>
      <c r="F337" s="45" t="s">
        <v>26</v>
      </c>
      <c r="G337" s="46">
        <v>15</v>
      </c>
      <c r="H337" s="45" t="s">
        <v>92</v>
      </c>
      <c r="I337" s="45" t="s">
        <v>101</v>
      </c>
      <c r="J337" s="21" t="s">
        <v>22</v>
      </c>
      <c r="K337" s="21" t="s">
        <v>43</v>
      </c>
      <c r="L337" s="45" t="s">
        <v>27</v>
      </c>
      <c r="M337" s="47">
        <v>39.6041</v>
      </c>
      <c r="N337" s="47">
        <v>-109.78259</v>
      </c>
      <c r="O337" s="20">
        <v>7060</v>
      </c>
      <c r="P337" s="14">
        <v>6575</v>
      </c>
      <c r="Q337" s="20">
        <v>485</v>
      </c>
      <c r="R337" s="20">
        <v>1</v>
      </c>
      <c r="S337" s="20" t="s">
        <v>20</v>
      </c>
      <c r="T337" s="21" t="s">
        <v>129</v>
      </c>
      <c r="U337" s="21" t="s">
        <v>234</v>
      </c>
      <c r="W337" s="23">
        <v>0.77</v>
      </c>
      <c r="X337" s="20">
        <v>65</v>
      </c>
      <c r="Y337" s="22">
        <v>0.07</v>
      </c>
      <c r="Z337" s="22"/>
      <c r="AA337" s="21" t="s">
        <v>295</v>
      </c>
      <c r="AB337" s="21" t="s">
        <v>24</v>
      </c>
      <c r="AC337" s="21" t="s">
        <v>309</v>
      </c>
    </row>
    <row r="338" spans="2:27" ht="14.25">
      <c r="B338" s="14" t="s">
        <v>411</v>
      </c>
      <c r="C338" s="3" t="s">
        <v>288</v>
      </c>
      <c r="D338" s="44">
        <v>4443400.1834</v>
      </c>
      <c r="E338" s="44">
        <v>628237.05548</v>
      </c>
      <c r="F338" s="45" t="s">
        <v>78</v>
      </c>
      <c r="G338" s="46">
        <v>12</v>
      </c>
      <c r="H338" s="45" t="s">
        <v>121</v>
      </c>
      <c r="I338" s="45" t="s">
        <v>97</v>
      </c>
      <c r="J338" s="21" t="s">
        <v>22</v>
      </c>
      <c r="K338" s="21" t="s">
        <v>43</v>
      </c>
      <c r="L338" s="45" t="s">
        <v>287</v>
      </c>
      <c r="M338" s="47">
        <v>40.13305</v>
      </c>
      <c r="N338" s="47">
        <v>-109.49483</v>
      </c>
      <c r="O338" s="20">
        <v>5017</v>
      </c>
      <c r="P338" s="14">
        <v>5552</v>
      </c>
      <c r="Q338" s="20">
        <v>-535</v>
      </c>
      <c r="R338" s="20">
        <v>1</v>
      </c>
      <c r="S338" s="20" t="s">
        <v>90</v>
      </c>
      <c r="T338" s="21" t="s">
        <v>191</v>
      </c>
      <c r="U338" s="21" t="s">
        <v>54</v>
      </c>
      <c r="W338" s="23">
        <v>0.52</v>
      </c>
      <c r="X338" s="20"/>
      <c r="Y338" s="22"/>
      <c r="Z338" s="22"/>
      <c r="AA338" s="21" t="s">
        <v>24</v>
      </c>
    </row>
    <row r="339" spans="2:27" ht="14.25">
      <c r="B339" s="14" t="s">
        <v>416</v>
      </c>
      <c r="C339" s="3" t="s">
        <v>286</v>
      </c>
      <c r="D339" s="44">
        <v>4444536.9876</v>
      </c>
      <c r="E339" s="44">
        <v>627835.1951</v>
      </c>
      <c r="F339" s="45" t="s">
        <v>249</v>
      </c>
      <c r="G339" s="46">
        <v>12</v>
      </c>
      <c r="H339" s="45" t="s">
        <v>121</v>
      </c>
      <c r="I339" s="45" t="s">
        <v>97</v>
      </c>
      <c r="J339" s="21" t="s">
        <v>22</v>
      </c>
      <c r="K339" s="21" t="s">
        <v>43</v>
      </c>
      <c r="L339" s="45" t="s">
        <v>287</v>
      </c>
      <c r="M339" s="47">
        <v>40.14335</v>
      </c>
      <c r="N339" s="47">
        <v>-109.49932</v>
      </c>
      <c r="O339" s="20">
        <v>5052</v>
      </c>
      <c r="P339" s="14">
        <v>5544.552000000001</v>
      </c>
      <c r="Q339" s="20">
        <v>-492.5520000000006</v>
      </c>
      <c r="R339" s="20">
        <v>1</v>
      </c>
      <c r="S339" s="20"/>
      <c r="W339" s="23">
        <v>0.49</v>
      </c>
      <c r="X339" s="20"/>
      <c r="Y339" s="22"/>
      <c r="Z339" s="22"/>
      <c r="AA339" s="21" t="s">
        <v>28</v>
      </c>
    </row>
    <row r="340" spans="2:27" ht="14.25">
      <c r="B340" s="14" t="s">
        <v>423</v>
      </c>
      <c r="C340" s="3" t="s">
        <v>289</v>
      </c>
      <c r="D340" s="44">
        <v>4443257.4394</v>
      </c>
      <c r="E340" s="44">
        <v>624203.17795</v>
      </c>
      <c r="F340" s="45" t="s">
        <v>256</v>
      </c>
      <c r="G340" s="46">
        <v>10</v>
      </c>
      <c r="H340" s="45" t="s">
        <v>121</v>
      </c>
      <c r="I340" s="45" t="s">
        <v>97</v>
      </c>
      <c r="J340" s="21" t="s">
        <v>22</v>
      </c>
      <c r="K340" s="21" t="s">
        <v>43</v>
      </c>
      <c r="L340" s="45" t="s">
        <v>287</v>
      </c>
      <c r="M340" s="47">
        <v>40.13237</v>
      </c>
      <c r="N340" s="47">
        <v>-109.54219</v>
      </c>
      <c r="O340" s="20">
        <v>4835</v>
      </c>
      <c r="P340" s="14">
        <v>5314.896000000001</v>
      </c>
      <c r="Q340" s="20">
        <v>-479.89600000000064</v>
      </c>
      <c r="R340" s="20">
        <v>1</v>
      </c>
      <c r="S340" s="20"/>
      <c r="W340" s="23">
        <v>0.48</v>
      </c>
      <c r="X340" s="20"/>
      <c r="Y340" s="22"/>
      <c r="Z340" s="22"/>
      <c r="AA340" s="21" t="s">
        <v>28</v>
      </c>
    </row>
    <row r="341" spans="2:27" ht="14.25">
      <c r="B341" s="14" t="s">
        <v>389</v>
      </c>
      <c r="C341" s="3" t="s">
        <v>367</v>
      </c>
      <c r="D341" s="44">
        <v>4431081.0146</v>
      </c>
      <c r="E341" s="44">
        <v>643720.56305</v>
      </c>
      <c r="F341" s="45" t="s">
        <v>241</v>
      </c>
      <c r="G341" s="46">
        <v>22</v>
      </c>
      <c r="H341" s="45" t="s">
        <v>117</v>
      </c>
      <c r="I341" s="45" t="s">
        <v>95</v>
      </c>
      <c r="J341" s="21" t="s">
        <v>22</v>
      </c>
      <c r="K341" s="21" t="s">
        <v>43</v>
      </c>
      <c r="M341" s="47">
        <v>40.0196</v>
      </c>
      <c r="N341" s="47">
        <v>-109.3159</v>
      </c>
      <c r="O341" s="20">
        <v>5090</v>
      </c>
      <c r="P341" s="14">
        <v>2674</v>
      </c>
      <c r="Q341" s="20">
        <v>2416</v>
      </c>
      <c r="R341" s="20">
        <v>1</v>
      </c>
      <c r="S341" s="20" t="s">
        <v>90</v>
      </c>
      <c r="T341" s="21" t="s">
        <v>191</v>
      </c>
      <c r="U341" s="21" t="s">
        <v>54</v>
      </c>
      <c r="W341" s="23">
        <v>0.35</v>
      </c>
      <c r="X341" s="20"/>
      <c r="Y341" s="22"/>
      <c r="Z341" s="22"/>
      <c r="AA341" s="21" t="s">
        <v>24</v>
      </c>
    </row>
    <row r="342" spans="2:27" ht="14.25">
      <c r="B342" s="14" t="s">
        <v>389</v>
      </c>
      <c r="C342" s="3" t="s">
        <v>367</v>
      </c>
      <c r="D342" s="44">
        <v>4431081.0146</v>
      </c>
      <c r="E342" s="44">
        <v>643720.56305</v>
      </c>
      <c r="F342" s="45" t="s">
        <v>241</v>
      </c>
      <c r="G342" s="46">
        <v>22</v>
      </c>
      <c r="H342" s="45" t="s">
        <v>117</v>
      </c>
      <c r="I342" s="45" t="s">
        <v>95</v>
      </c>
      <c r="J342" s="21" t="s">
        <v>22</v>
      </c>
      <c r="K342" s="21" t="s">
        <v>43</v>
      </c>
      <c r="M342" s="47">
        <v>40.0196</v>
      </c>
      <c r="N342" s="47">
        <v>-109.3159</v>
      </c>
      <c r="O342" s="20">
        <v>5090</v>
      </c>
      <c r="P342" s="14">
        <v>2888</v>
      </c>
      <c r="Q342" s="20">
        <v>2202</v>
      </c>
      <c r="R342" s="20">
        <v>1</v>
      </c>
      <c r="S342" s="20" t="s">
        <v>90</v>
      </c>
      <c r="T342" s="21" t="s">
        <v>191</v>
      </c>
      <c r="U342" s="21" t="s">
        <v>54</v>
      </c>
      <c r="W342" s="23">
        <v>0.45</v>
      </c>
      <c r="X342" s="20"/>
      <c r="Y342" s="22"/>
      <c r="Z342" s="22"/>
      <c r="AA342" s="21" t="s">
        <v>24</v>
      </c>
    </row>
    <row r="343" spans="2:27" ht="14.25">
      <c r="B343" s="14" t="s">
        <v>389</v>
      </c>
      <c r="C343" s="3" t="s">
        <v>367</v>
      </c>
      <c r="D343" s="44">
        <v>4431081.0146</v>
      </c>
      <c r="E343" s="44">
        <v>643720.56305</v>
      </c>
      <c r="F343" s="45" t="s">
        <v>241</v>
      </c>
      <c r="G343" s="46">
        <v>22</v>
      </c>
      <c r="H343" s="45" t="s">
        <v>117</v>
      </c>
      <c r="I343" s="45" t="s">
        <v>95</v>
      </c>
      <c r="J343" s="21" t="s">
        <v>22</v>
      </c>
      <c r="K343" s="21" t="s">
        <v>43</v>
      </c>
      <c r="M343" s="47">
        <v>40.0196</v>
      </c>
      <c r="N343" s="47">
        <v>-109.3159</v>
      </c>
      <c r="O343" s="20">
        <v>5090</v>
      </c>
      <c r="P343" s="14">
        <v>3423</v>
      </c>
      <c r="Q343" s="20">
        <v>1667</v>
      </c>
      <c r="R343" s="20">
        <v>1</v>
      </c>
      <c r="S343" s="20" t="s">
        <v>90</v>
      </c>
      <c r="T343" s="21" t="s">
        <v>191</v>
      </c>
      <c r="U343" s="21" t="s">
        <v>54</v>
      </c>
      <c r="W343" s="23">
        <v>0.42</v>
      </c>
      <c r="X343" s="20"/>
      <c r="Y343" s="22"/>
      <c r="Z343" s="22"/>
      <c r="AA343" s="21" t="s">
        <v>24</v>
      </c>
    </row>
    <row r="344" spans="2:27" ht="14.25">
      <c r="B344" s="14" t="s">
        <v>395</v>
      </c>
      <c r="C344" s="3" t="s">
        <v>329</v>
      </c>
      <c r="D344" s="44">
        <v>4385809</v>
      </c>
      <c r="E344" s="44">
        <v>610394</v>
      </c>
      <c r="F344" s="45" t="s">
        <v>365</v>
      </c>
      <c r="G344" s="46">
        <v>7</v>
      </c>
      <c r="H344" s="45" t="s">
        <v>92</v>
      </c>
      <c r="I344" s="45" t="s">
        <v>99</v>
      </c>
      <c r="J344" s="21" t="s">
        <v>22</v>
      </c>
      <c r="K344" s="21" t="s">
        <v>43</v>
      </c>
      <c r="O344" s="20">
        <v>7033</v>
      </c>
      <c r="P344" s="14">
        <v>7255</v>
      </c>
      <c r="Q344" s="20">
        <f>O344-P344</f>
        <v>-222</v>
      </c>
      <c r="R344" s="20">
        <v>1</v>
      </c>
      <c r="W344" s="88">
        <v>0.83</v>
      </c>
      <c r="X344" s="21">
        <v>50</v>
      </c>
      <c r="Y344" s="21">
        <v>0.05</v>
      </c>
      <c r="AA344" s="21" t="s">
        <v>295</v>
      </c>
    </row>
    <row r="345" spans="2:29" ht="14.25">
      <c r="B345" s="14" t="s">
        <v>397</v>
      </c>
      <c r="C345" s="3" t="s">
        <v>334</v>
      </c>
      <c r="D345" s="44">
        <v>4393673</v>
      </c>
      <c r="E345" s="44">
        <v>629480</v>
      </c>
      <c r="F345" s="45" t="s">
        <v>39</v>
      </c>
      <c r="G345" s="46">
        <v>18</v>
      </c>
      <c r="H345" s="45" t="s">
        <v>184</v>
      </c>
      <c r="I345" s="45" t="s">
        <v>85</v>
      </c>
      <c r="J345" s="21" t="s">
        <v>22</v>
      </c>
      <c r="K345" s="21" t="s">
        <v>43</v>
      </c>
      <c r="O345" s="20">
        <v>6055</v>
      </c>
      <c r="P345" s="14">
        <v>5195</v>
      </c>
      <c r="Q345" s="20">
        <f>O345-P345</f>
        <v>860</v>
      </c>
      <c r="R345" s="20">
        <v>1</v>
      </c>
      <c r="W345" s="88">
        <v>0.95</v>
      </c>
      <c r="X345" s="21">
        <v>86</v>
      </c>
      <c r="Y345" s="21">
        <v>0.07</v>
      </c>
      <c r="AA345" s="21" t="s">
        <v>295</v>
      </c>
      <c r="AB345" s="21" t="s">
        <v>341</v>
      </c>
      <c r="AC345" s="21" t="s">
        <v>315</v>
      </c>
    </row>
    <row r="346" spans="2:28" s="29" customFormat="1" ht="14.25">
      <c r="B346" s="16" t="s">
        <v>386</v>
      </c>
      <c r="C346" s="8" t="s">
        <v>324</v>
      </c>
      <c r="D346" s="52">
        <v>4418763.0185</v>
      </c>
      <c r="E346" s="52">
        <v>582769.7057</v>
      </c>
      <c r="F346" s="48" t="s">
        <v>70</v>
      </c>
      <c r="G346" s="49">
        <v>29</v>
      </c>
      <c r="H346" s="48" t="s">
        <v>112</v>
      </c>
      <c r="I346" s="48" t="s">
        <v>154</v>
      </c>
      <c r="J346" s="29" t="s">
        <v>22</v>
      </c>
      <c r="K346" s="29" t="s">
        <v>152</v>
      </c>
      <c r="L346" s="48" t="s">
        <v>278</v>
      </c>
      <c r="M346" s="50">
        <v>39.91681</v>
      </c>
      <c r="N346" s="50">
        <v>-110.03155</v>
      </c>
      <c r="O346" s="38">
        <v>6172</v>
      </c>
      <c r="P346" s="16">
        <v>12345</v>
      </c>
      <c r="Q346" s="38">
        <v>-6173</v>
      </c>
      <c r="R346" s="20">
        <v>1</v>
      </c>
      <c r="S346" s="38" t="s">
        <v>20</v>
      </c>
      <c r="T346" s="29" t="s">
        <v>129</v>
      </c>
      <c r="U346" s="29" t="s">
        <v>56</v>
      </c>
      <c r="W346" s="39">
        <v>1.63</v>
      </c>
      <c r="X346" s="38"/>
      <c r="Y346" s="36"/>
      <c r="AA346" s="29" t="s">
        <v>24</v>
      </c>
      <c r="AB346" s="29" t="s">
        <v>341</v>
      </c>
    </row>
    <row r="347" spans="2:30" s="29" customFormat="1" ht="17.25" customHeight="1">
      <c r="B347" s="16" t="s">
        <v>386</v>
      </c>
      <c r="C347" s="8" t="s">
        <v>324</v>
      </c>
      <c r="D347" s="52">
        <v>4418763.0185</v>
      </c>
      <c r="E347" s="52">
        <v>582769.7057</v>
      </c>
      <c r="F347" s="48" t="s">
        <v>70</v>
      </c>
      <c r="G347" s="49">
        <v>29</v>
      </c>
      <c r="H347" s="48" t="s">
        <v>112</v>
      </c>
      <c r="I347" s="48" t="s">
        <v>154</v>
      </c>
      <c r="J347" s="29" t="s">
        <v>22</v>
      </c>
      <c r="K347" s="29" t="s">
        <v>152</v>
      </c>
      <c r="L347" s="48" t="s">
        <v>278</v>
      </c>
      <c r="M347" s="50">
        <v>39.91681</v>
      </c>
      <c r="N347" s="50">
        <v>-110.03155</v>
      </c>
      <c r="O347" s="38">
        <v>6172</v>
      </c>
      <c r="P347" s="16">
        <v>12185</v>
      </c>
      <c r="Q347" s="38">
        <v>-6013</v>
      </c>
      <c r="R347" s="20">
        <v>1</v>
      </c>
      <c r="S347" s="38" t="s">
        <v>20</v>
      </c>
      <c r="T347" s="29" t="s">
        <v>129</v>
      </c>
      <c r="U347" s="29" t="s">
        <v>56</v>
      </c>
      <c r="W347" s="39">
        <v>1.6</v>
      </c>
      <c r="X347" s="38">
        <v>101</v>
      </c>
      <c r="Y347" s="36">
        <v>0.07</v>
      </c>
      <c r="AA347" s="29" t="s">
        <v>295</v>
      </c>
      <c r="AB347" s="29" t="s">
        <v>24</v>
      </c>
      <c r="AC347" s="29" t="s">
        <v>341</v>
      </c>
      <c r="AD347" s="29" t="s">
        <v>315</v>
      </c>
    </row>
    <row r="348" spans="2:28" ht="14.25">
      <c r="B348" s="14" t="s">
        <v>377</v>
      </c>
      <c r="C348" s="3" t="s">
        <v>357</v>
      </c>
      <c r="D348" s="44">
        <v>4428630.6036</v>
      </c>
      <c r="E348" s="44">
        <v>583221.72736</v>
      </c>
      <c r="F348" s="45" t="s">
        <v>439</v>
      </c>
      <c r="G348" s="46">
        <v>29</v>
      </c>
      <c r="H348" s="45" t="s">
        <v>117</v>
      </c>
      <c r="I348" s="45" t="s">
        <v>154</v>
      </c>
      <c r="J348" s="21" t="s">
        <v>22</v>
      </c>
      <c r="K348" s="21" t="s">
        <v>43</v>
      </c>
      <c r="L348" s="45" t="s">
        <v>275</v>
      </c>
      <c r="M348" s="47">
        <v>40.00566</v>
      </c>
      <c r="N348" s="47">
        <v>-110.025</v>
      </c>
      <c r="O348" s="20">
        <v>5405</v>
      </c>
      <c r="P348" s="14">
        <v>10555</v>
      </c>
      <c r="Q348" s="20">
        <f>O348-P348</f>
        <v>-5150</v>
      </c>
      <c r="R348" s="20">
        <v>1</v>
      </c>
      <c r="S348" s="20" t="s">
        <v>322</v>
      </c>
      <c r="T348" s="21" t="s">
        <v>323</v>
      </c>
      <c r="U348" s="21" t="s">
        <v>56</v>
      </c>
      <c r="W348" s="23">
        <v>1.76</v>
      </c>
      <c r="X348" s="20">
        <v>71</v>
      </c>
      <c r="Y348" s="22">
        <v>0.11</v>
      </c>
      <c r="AA348" s="21" t="s">
        <v>295</v>
      </c>
      <c r="AB348" s="21" t="s">
        <v>308</v>
      </c>
    </row>
    <row r="349" spans="2:29" ht="14.25">
      <c r="B349" s="14" t="s">
        <v>378</v>
      </c>
      <c r="C349" s="3" t="s">
        <v>357</v>
      </c>
      <c r="D349" s="44">
        <v>4428630.6036</v>
      </c>
      <c r="E349" s="44">
        <v>583221.72736</v>
      </c>
      <c r="F349" s="45" t="s">
        <v>439</v>
      </c>
      <c r="G349" s="46">
        <v>29</v>
      </c>
      <c r="H349" s="45" t="s">
        <v>117</v>
      </c>
      <c r="I349" s="45" t="s">
        <v>154</v>
      </c>
      <c r="J349" s="21" t="s">
        <v>22</v>
      </c>
      <c r="K349" s="21" t="s">
        <v>43</v>
      </c>
      <c r="L349" s="45" t="s">
        <v>275</v>
      </c>
      <c r="M349" s="47">
        <v>40.00566</v>
      </c>
      <c r="N349" s="47">
        <v>-110.025</v>
      </c>
      <c r="O349" s="20">
        <v>5405</v>
      </c>
      <c r="P349" s="14">
        <v>10225</v>
      </c>
      <c r="Q349" s="20">
        <f>O349-P349</f>
        <v>-4820</v>
      </c>
      <c r="R349" s="20">
        <v>1</v>
      </c>
      <c r="S349" s="20" t="s">
        <v>322</v>
      </c>
      <c r="T349" s="21" t="s">
        <v>323</v>
      </c>
      <c r="U349" s="21" t="s">
        <v>56</v>
      </c>
      <c r="W349" s="23">
        <v>1.38</v>
      </c>
      <c r="X349" s="20"/>
      <c r="Y349" s="22"/>
      <c r="AA349" s="21" t="s">
        <v>24</v>
      </c>
      <c r="AB349" s="21" t="s">
        <v>341</v>
      </c>
      <c r="AC349" s="21" t="s">
        <v>308</v>
      </c>
    </row>
    <row r="350" spans="2:30" ht="14.25">
      <c r="B350" s="14" t="s">
        <v>377</v>
      </c>
      <c r="C350" s="3" t="s">
        <v>357</v>
      </c>
      <c r="D350" s="44">
        <v>4428630.6036</v>
      </c>
      <c r="E350" s="44">
        <v>583221.72736</v>
      </c>
      <c r="F350" s="45" t="s">
        <v>439</v>
      </c>
      <c r="G350" s="46">
        <v>29</v>
      </c>
      <c r="H350" s="45" t="s">
        <v>117</v>
      </c>
      <c r="I350" s="45" t="s">
        <v>154</v>
      </c>
      <c r="J350" s="21" t="s">
        <v>22</v>
      </c>
      <c r="K350" s="21" t="s">
        <v>43</v>
      </c>
      <c r="L350" s="45" t="s">
        <v>275</v>
      </c>
      <c r="M350" s="47">
        <v>40.00566</v>
      </c>
      <c r="N350" s="47">
        <v>-110.025</v>
      </c>
      <c r="O350" s="20">
        <v>5405</v>
      </c>
      <c r="P350" s="14">
        <v>10205</v>
      </c>
      <c r="Q350" s="20">
        <f>O350-P350</f>
        <v>-4800</v>
      </c>
      <c r="R350" s="20">
        <v>1</v>
      </c>
      <c r="S350" s="20" t="s">
        <v>322</v>
      </c>
      <c r="T350" s="21" t="s">
        <v>323</v>
      </c>
      <c r="U350" s="21" t="s">
        <v>56</v>
      </c>
      <c r="W350" s="23">
        <v>1.39</v>
      </c>
      <c r="X350" s="20"/>
      <c r="Y350" s="22"/>
      <c r="AA350" s="21" t="s">
        <v>24</v>
      </c>
      <c r="AB350" s="21" t="s">
        <v>341</v>
      </c>
      <c r="AC350" s="21" t="s">
        <v>308</v>
      </c>
      <c r="AD350" s="21" t="s">
        <v>315</v>
      </c>
    </row>
    <row r="351" spans="2:30" s="29" customFormat="1" ht="14.25">
      <c r="B351" s="16" t="s">
        <v>413</v>
      </c>
      <c r="C351" s="8" t="s">
        <v>356</v>
      </c>
      <c r="D351" s="52">
        <v>4430158</v>
      </c>
      <c r="E351" s="52">
        <v>614411</v>
      </c>
      <c r="F351" s="48" t="s">
        <v>42</v>
      </c>
      <c r="G351" s="49">
        <v>22</v>
      </c>
      <c r="H351" s="48" t="s">
        <v>117</v>
      </c>
      <c r="I351" s="48" t="s">
        <v>99</v>
      </c>
      <c r="J351" s="29" t="s">
        <v>22</v>
      </c>
      <c r="K351" s="29" t="s">
        <v>43</v>
      </c>
      <c r="L351" s="48" t="s">
        <v>61</v>
      </c>
      <c r="M351" s="50">
        <v>40.01589</v>
      </c>
      <c r="N351" s="50">
        <v>-109.6592</v>
      </c>
      <c r="O351" s="38">
        <v>4833</v>
      </c>
      <c r="P351" s="16">
        <v>10655</v>
      </c>
      <c r="Q351" s="38">
        <f>O351-P351</f>
        <v>-5822</v>
      </c>
      <c r="R351" s="20">
        <v>1</v>
      </c>
      <c r="S351" s="38" t="s">
        <v>20</v>
      </c>
      <c r="T351" s="29" t="s">
        <v>276</v>
      </c>
      <c r="U351" s="29" t="s">
        <v>56</v>
      </c>
      <c r="W351" s="39">
        <v>1.46</v>
      </c>
      <c r="X351" s="38">
        <v>103</v>
      </c>
      <c r="Y351" s="36">
        <v>0.07</v>
      </c>
      <c r="AA351" s="29" t="s">
        <v>295</v>
      </c>
      <c r="AB351" s="29" t="s">
        <v>24</v>
      </c>
      <c r="AC351" s="29" t="s">
        <v>341</v>
      </c>
      <c r="AD351" s="29" t="s">
        <v>315</v>
      </c>
    </row>
    <row r="352" spans="2:30" ht="14.25">
      <c r="B352" s="14" t="s">
        <v>400</v>
      </c>
      <c r="C352" s="3" t="s">
        <v>355</v>
      </c>
      <c r="D352" s="44">
        <v>4431458.373</v>
      </c>
      <c r="E352" s="44">
        <v>634552.69531</v>
      </c>
      <c r="F352" s="45" t="s">
        <v>60</v>
      </c>
      <c r="G352" s="46">
        <v>22</v>
      </c>
      <c r="H352" s="45" t="s">
        <v>117</v>
      </c>
      <c r="I352" s="45" t="s">
        <v>85</v>
      </c>
      <c r="J352" s="21" t="s">
        <v>22</v>
      </c>
      <c r="K352" s="21" t="s">
        <v>43</v>
      </c>
      <c r="L352" s="45" t="s">
        <v>61</v>
      </c>
      <c r="M352" s="47">
        <v>40.02451</v>
      </c>
      <c r="N352" s="47">
        <v>-109.42321</v>
      </c>
      <c r="O352" s="20">
        <v>4945</v>
      </c>
      <c r="P352" s="14">
        <v>9495</v>
      </c>
      <c r="Q352" s="20">
        <v>-4550</v>
      </c>
      <c r="R352" s="20">
        <v>1</v>
      </c>
      <c r="S352" s="20" t="s">
        <v>20</v>
      </c>
      <c r="T352" s="21" t="s">
        <v>129</v>
      </c>
      <c r="U352" s="21" t="s">
        <v>56</v>
      </c>
      <c r="W352" s="23">
        <v>1.2</v>
      </c>
      <c r="X352" s="20">
        <v>79</v>
      </c>
      <c r="Y352" s="22">
        <v>0.05</v>
      </c>
      <c r="Z352" s="22"/>
      <c r="AA352" s="21" t="s">
        <v>295</v>
      </c>
      <c r="AB352" s="21" t="s">
        <v>24</v>
      </c>
      <c r="AC352" s="21" t="s">
        <v>341</v>
      </c>
      <c r="AD352" s="21" t="s">
        <v>315</v>
      </c>
    </row>
    <row r="353" spans="2:28" ht="14.25">
      <c r="B353" s="14" t="s">
        <v>387</v>
      </c>
      <c r="C353" s="3" t="s">
        <v>257</v>
      </c>
      <c r="D353" s="44">
        <v>4479798.0164</v>
      </c>
      <c r="E353" s="44">
        <v>573466.47735</v>
      </c>
      <c r="F353" s="45" t="s">
        <v>31</v>
      </c>
      <c r="G353" s="46">
        <v>20</v>
      </c>
      <c r="H353" s="45" t="s">
        <v>258</v>
      </c>
      <c r="I353" s="45" t="s">
        <v>171</v>
      </c>
      <c r="J353" s="21" t="s">
        <v>157</v>
      </c>
      <c r="K353" s="21" t="s">
        <v>152</v>
      </c>
      <c r="L353" s="45" t="s">
        <v>243</v>
      </c>
      <c r="M353" s="47">
        <v>40.46751</v>
      </c>
      <c r="N353" s="47">
        <v>-110.13342</v>
      </c>
      <c r="O353" s="20">
        <v>6376</v>
      </c>
      <c r="P353" s="14">
        <v>13300</v>
      </c>
      <c r="Q353" s="20">
        <v>-6924</v>
      </c>
      <c r="R353" s="20">
        <v>1</v>
      </c>
      <c r="S353" s="20" t="s">
        <v>90</v>
      </c>
      <c r="T353" s="21" t="s">
        <v>150</v>
      </c>
      <c r="U353" s="21" t="s">
        <v>234</v>
      </c>
      <c r="W353" s="23">
        <v>0.59</v>
      </c>
      <c r="X353" s="20"/>
      <c r="Y353" s="22"/>
      <c r="Z353" s="22"/>
      <c r="AA353" s="21" t="s">
        <v>24</v>
      </c>
      <c r="AB353" s="21" t="s">
        <v>259</v>
      </c>
    </row>
    <row r="354" spans="2:28" ht="14.25">
      <c r="B354" s="14" t="s">
        <v>387</v>
      </c>
      <c r="C354" s="3" t="s">
        <v>257</v>
      </c>
      <c r="D354" s="44">
        <v>4479798.0164</v>
      </c>
      <c r="E354" s="44">
        <v>573466.47735</v>
      </c>
      <c r="F354" s="45" t="s">
        <v>31</v>
      </c>
      <c r="G354" s="46">
        <v>20</v>
      </c>
      <c r="H354" s="45" t="s">
        <v>258</v>
      </c>
      <c r="I354" s="45" t="s">
        <v>171</v>
      </c>
      <c r="J354" s="21" t="s">
        <v>157</v>
      </c>
      <c r="K354" s="21" t="s">
        <v>152</v>
      </c>
      <c r="L354" s="45" t="s">
        <v>243</v>
      </c>
      <c r="M354" s="47">
        <v>40.46751</v>
      </c>
      <c r="N354" s="47">
        <v>-110.13342</v>
      </c>
      <c r="O354" s="20">
        <v>6376</v>
      </c>
      <c r="P354" s="14">
        <v>12300</v>
      </c>
      <c r="Q354" s="20">
        <v>-5924</v>
      </c>
      <c r="R354" s="20">
        <v>1</v>
      </c>
      <c r="S354" s="20" t="s">
        <v>90</v>
      </c>
      <c r="T354" s="21" t="s">
        <v>191</v>
      </c>
      <c r="U354" s="21" t="s">
        <v>47</v>
      </c>
      <c r="W354" s="23">
        <v>0.5</v>
      </c>
      <c r="X354" s="20"/>
      <c r="Y354" s="22"/>
      <c r="Z354" s="22"/>
      <c r="AA354" s="21" t="s">
        <v>24</v>
      </c>
      <c r="AB354" s="21" t="s">
        <v>259</v>
      </c>
    </row>
    <row r="355" spans="2:28" ht="14.25">
      <c r="B355" s="14" t="s">
        <v>387</v>
      </c>
      <c r="C355" s="3" t="s">
        <v>257</v>
      </c>
      <c r="D355" s="44">
        <v>4479798.0164</v>
      </c>
      <c r="E355" s="44">
        <v>573466.47735</v>
      </c>
      <c r="F355" s="45" t="s">
        <v>31</v>
      </c>
      <c r="G355" s="46">
        <v>20</v>
      </c>
      <c r="H355" s="45" t="s">
        <v>258</v>
      </c>
      <c r="I355" s="45" t="s">
        <v>171</v>
      </c>
      <c r="J355" s="21" t="s">
        <v>157</v>
      </c>
      <c r="K355" s="21" t="s">
        <v>152</v>
      </c>
      <c r="L355" s="45" t="s">
        <v>243</v>
      </c>
      <c r="M355" s="47">
        <v>40.46751</v>
      </c>
      <c r="N355" s="47">
        <v>-110.13342</v>
      </c>
      <c r="O355" s="20">
        <v>6376</v>
      </c>
      <c r="P355" s="14">
        <v>11400</v>
      </c>
      <c r="Q355" s="20">
        <v>-5024</v>
      </c>
      <c r="R355" s="20">
        <v>1</v>
      </c>
      <c r="S355" s="20" t="s">
        <v>90</v>
      </c>
      <c r="T355" s="21" t="s">
        <v>191</v>
      </c>
      <c r="U355" s="21" t="s">
        <v>47</v>
      </c>
      <c r="W355" s="23">
        <v>0.5</v>
      </c>
      <c r="X355" s="20"/>
      <c r="Y355" s="22"/>
      <c r="Z355" s="22"/>
      <c r="AA355" s="21" t="s">
        <v>24</v>
      </c>
      <c r="AB355" s="21" t="s">
        <v>259</v>
      </c>
    </row>
    <row r="356" spans="2:28" ht="14.25">
      <c r="B356" s="14" t="s">
        <v>387</v>
      </c>
      <c r="C356" s="3" t="s">
        <v>257</v>
      </c>
      <c r="D356" s="44">
        <v>4479798.0164</v>
      </c>
      <c r="E356" s="44">
        <v>573466.47735</v>
      </c>
      <c r="F356" s="45" t="s">
        <v>31</v>
      </c>
      <c r="G356" s="46">
        <v>20</v>
      </c>
      <c r="H356" s="45" t="s">
        <v>258</v>
      </c>
      <c r="I356" s="45" t="s">
        <v>171</v>
      </c>
      <c r="J356" s="21" t="s">
        <v>157</v>
      </c>
      <c r="K356" s="21" t="s">
        <v>152</v>
      </c>
      <c r="L356" s="45" t="s">
        <v>243</v>
      </c>
      <c r="M356" s="47">
        <v>40.46751</v>
      </c>
      <c r="N356" s="47">
        <v>-110.13342</v>
      </c>
      <c r="O356" s="20">
        <v>6376</v>
      </c>
      <c r="P356" s="14">
        <v>10700</v>
      </c>
      <c r="Q356" s="20">
        <v>-4324</v>
      </c>
      <c r="R356" s="20">
        <v>1</v>
      </c>
      <c r="S356" s="20" t="s">
        <v>90</v>
      </c>
      <c r="T356" s="21" t="s">
        <v>191</v>
      </c>
      <c r="U356" s="21" t="s">
        <v>47</v>
      </c>
      <c r="W356" s="23">
        <v>0.45</v>
      </c>
      <c r="X356" s="20"/>
      <c r="Y356" s="22"/>
      <c r="Z356" s="22"/>
      <c r="AA356" s="21" t="s">
        <v>24</v>
      </c>
      <c r="AB356" s="21" t="s">
        <v>259</v>
      </c>
    </row>
    <row r="357" spans="2:28" ht="14.25">
      <c r="B357" s="14" t="s">
        <v>387</v>
      </c>
      <c r="C357" s="3" t="s">
        <v>257</v>
      </c>
      <c r="D357" s="44">
        <v>4479798.0164</v>
      </c>
      <c r="E357" s="44">
        <v>573466.47735</v>
      </c>
      <c r="F357" s="45" t="s">
        <v>31</v>
      </c>
      <c r="G357" s="46">
        <v>20</v>
      </c>
      <c r="H357" s="45" t="s">
        <v>258</v>
      </c>
      <c r="I357" s="45" t="s">
        <v>171</v>
      </c>
      <c r="J357" s="21" t="s">
        <v>157</v>
      </c>
      <c r="K357" s="21" t="s">
        <v>152</v>
      </c>
      <c r="L357" s="45" t="s">
        <v>243</v>
      </c>
      <c r="M357" s="47">
        <v>40.46751</v>
      </c>
      <c r="N357" s="47">
        <v>-110.13342</v>
      </c>
      <c r="O357" s="20">
        <v>6376</v>
      </c>
      <c r="P357" s="14">
        <v>9000</v>
      </c>
      <c r="Q357" s="20">
        <v>-2624</v>
      </c>
      <c r="R357" s="20">
        <v>1</v>
      </c>
      <c r="S357" s="20" t="s">
        <v>90</v>
      </c>
      <c r="T357" s="21" t="s">
        <v>191</v>
      </c>
      <c r="U357" s="21" t="s">
        <v>47</v>
      </c>
      <c r="W357" s="23">
        <v>0.42</v>
      </c>
      <c r="X357" s="20"/>
      <c r="Y357" s="22"/>
      <c r="Z357" s="22"/>
      <c r="AA357" s="21" t="s">
        <v>24</v>
      </c>
      <c r="AB357" s="21" t="s">
        <v>259</v>
      </c>
    </row>
    <row r="358" spans="2:27" ht="12.75">
      <c r="B358" s="14" t="s">
        <v>519</v>
      </c>
      <c r="C358" s="5" t="s">
        <v>518</v>
      </c>
      <c r="D358" s="9">
        <v>4479815</v>
      </c>
      <c r="E358" s="9">
        <v>574662</v>
      </c>
      <c r="F358" s="6" t="s">
        <v>60</v>
      </c>
      <c r="G358" s="9">
        <v>21</v>
      </c>
      <c r="H358" s="6" t="s">
        <v>258</v>
      </c>
      <c r="I358" s="6" t="s">
        <v>171</v>
      </c>
      <c r="K358" s="6" t="s">
        <v>513</v>
      </c>
      <c r="L358" s="45" t="s">
        <v>514</v>
      </c>
      <c r="M358" s="9">
        <v>40.46756</v>
      </c>
      <c r="N358" s="9">
        <v>-110.11932</v>
      </c>
      <c r="O358" s="9">
        <v>6306</v>
      </c>
      <c r="P358" s="14">
        <v>19440.125</v>
      </c>
      <c r="Q358" s="20">
        <f aca="true" t="shared" si="9" ref="Q358:Q365">O358-P358</f>
        <v>-13134.125</v>
      </c>
      <c r="R358" s="20">
        <v>1</v>
      </c>
      <c r="W358" s="7">
        <v>1.31176033964993</v>
      </c>
      <c r="AA358" s="21" t="s">
        <v>517</v>
      </c>
    </row>
    <row r="359" spans="2:27" ht="12.75">
      <c r="B359" s="14" t="s">
        <v>519</v>
      </c>
      <c r="C359" s="5" t="s">
        <v>518</v>
      </c>
      <c r="D359" s="9">
        <v>4479815</v>
      </c>
      <c r="E359" s="9">
        <v>574662</v>
      </c>
      <c r="F359" s="6" t="s">
        <v>60</v>
      </c>
      <c r="G359" s="9">
        <v>21</v>
      </c>
      <c r="H359" s="6" t="s">
        <v>258</v>
      </c>
      <c r="I359" s="6" t="s">
        <v>171</v>
      </c>
      <c r="K359" s="6" t="s">
        <v>513</v>
      </c>
      <c r="L359" s="45" t="s">
        <v>514</v>
      </c>
      <c r="M359" s="9">
        <v>40.46756</v>
      </c>
      <c r="N359" s="9">
        <v>-110.11932</v>
      </c>
      <c r="O359" s="9">
        <v>6306</v>
      </c>
      <c r="P359" s="14">
        <v>18889.875</v>
      </c>
      <c r="Q359" s="20">
        <f t="shared" si="9"/>
        <v>-12583.875</v>
      </c>
      <c r="R359" s="20">
        <v>1</v>
      </c>
      <c r="W359" s="7">
        <v>1.3054839306747694</v>
      </c>
      <c r="AA359" s="21" t="s">
        <v>517</v>
      </c>
    </row>
    <row r="360" spans="2:27" ht="12.75">
      <c r="B360" s="14" t="s">
        <v>519</v>
      </c>
      <c r="C360" s="5" t="s">
        <v>518</v>
      </c>
      <c r="D360" s="9">
        <v>4479815</v>
      </c>
      <c r="E360" s="9">
        <v>574662</v>
      </c>
      <c r="F360" s="6" t="s">
        <v>60</v>
      </c>
      <c r="G360" s="9">
        <v>21</v>
      </c>
      <c r="H360" s="6" t="s">
        <v>258</v>
      </c>
      <c r="I360" s="6" t="s">
        <v>171</v>
      </c>
      <c r="K360" s="6" t="s">
        <v>513</v>
      </c>
      <c r="L360" s="45" t="s">
        <v>514</v>
      </c>
      <c r="M360" s="9">
        <v>40.46756</v>
      </c>
      <c r="N360" s="9">
        <v>-110.11932</v>
      </c>
      <c r="O360" s="9">
        <v>6306</v>
      </c>
      <c r="P360" s="14">
        <v>17899.425</v>
      </c>
      <c r="Q360" s="20">
        <f t="shared" si="9"/>
        <v>-11593.425</v>
      </c>
      <c r="R360" s="20">
        <v>1</v>
      </c>
      <c r="W360" s="7">
        <v>1.2049479195907729</v>
      </c>
      <c r="AA360" s="21" t="s">
        <v>517</v>
      </c>
    </row>
    <row r="361" spans="2:27" ht="12.75">
      <c r="B361" s="14" t="s">
        <v>519</v>
      </c>
      <c r="C361" s="5" t="s">
        <v>518</v>
      </c>
      <c r="D361" s="9">
        <v>4479815</v>
      </c>
      <c r="E361" s="9">
        <v>574662</v>
      </c>
      <c r="F361" s="6" t="s">
        <v>60</v>
      </c>
      <c r="G361" s="9">
        <v>21</v>
      </c>
      <c r="H361" s="6" t="s">
        <v>258</v>
      </c>
      <c r="I361" s="6" t="s">
        <v>171</v>
      </c>
      <c r="K361" s="6" t="s">
        <v>513</v>
      </c>
      <c r="L361" s="45" t="s">
        <v>514</v>
      </c>
      <c r="M361" s="9">
        <v>40.46756</v>
      </c>
      <c r="N361" s="9">
        <v>-110.11932</v>
      </c>
      <c r="O361" s="9">
        <v>6306</v>
      </c>
      <c r="P361" s="14">
        <v>17019.024999999998</v>
      </c>
      <c r="Q361" s="20">
        <f t="shared" si="9"/>
        <v>-10713.024999999998</v>
      </c>
      <c r="R361" s="20">
        <v>1</v>
      </c>
      <c r="W361" s="7">
        <v>1.1818365304519132</v>
      </c>
      <c r="AA361" s="21" t="s">
        <v>517</v>
      </c>
    </row>
    <row r="362" spans="2:27" ht="12.75">
      <c r="B362" s="14" t="s">
        <v>519</v>
      </c>
      <c r="C362" s="5" t="s">
        <v>518</v>
      </c>
      <c r="D362" s="9">
        <v>4479815</v>
      </c>
      <c r="E362" s="9">
        <v>574662</v>
      </c>
      <c r="F362" s="6" t="s">
        <v>60</v>
      </c>
      <c r="G362" s="9">
        <v>21</v>
      </c>
      <c r="H362" s="6" t="s">
        <v>258</v>
      </c>
      <c r="I362" s="6" t="s">
        <v>171</v>
      </c>
      <c r="K362" s="6" t="s">
        <v>513</v>
      </c>
      <c r="L362" s="45" t="s">
        <v>514</v>
      </c>
      <c r="M362" s="9">
        <v>40.46756</v>
      </c>
      <c r="N362" s="9">
        <v>-110.11932</v>
      </c>
      <c r="O362" s="9">
        <v>6306</v>
      </c>
      <c r="P362" s="14">
        <v>15973.55</v>
      </c>
      <c r="Q362" s="20">
        <f t="shared" si="9"/>
        <v>-9667.55</v>
      </c>
      <c r="R362" s="20">
        <v>1</v>
      </c>
      <c r="W362" s="7">
        <v>1.1365124550341492</v>
      </c>
      <c r="AA362" s="21" t="s">
        <v>517</v>
      </c>
    </row>
    <row r="363" spans="2:27" ht="12.75">
      <c r="B363" s="14" t="s">
        <v>519</v>
      </c>
      <c r="C363" s="5" t="s">
        <v>518</v>
      </c>
      <c r="D363" s="9">
        <v>4479815</v>
      </c>
      <c r="E363" s="9">
        <v>574662</v>
      </c>
      <c r="F363" s="6" t="s">
        <v>60</v>
      </c>
      <c r="G363" s="9">
        <v>21</v>
      </c>
      <c r="H363" s="6" t="s">
        <v>258</v>
      </c>
      <c r="I363" s="6" t="s">
        <v>171</v>
      </c>
      <c r="K363" s="6" t="s">
        <v>513</v>
      </c>
      <c r="L363" s="45" t="s">
        <v>514</v>
      </c>
      <c r="M363" s="9">
        <v>40.46756</v>
      </c>
      <c r="N363" s="9">
        <v>-110.11932</v>
      </c>
      <c r="O363" s="9">
        <v>6306</v>
      </c>
      <c r="P363" s="14">
        <v>15357.27</v>
      </c>
      <c r="Q363" s="20">
        <f t="shared" si="9"/>
        <v>-9051.27</v>
      </c>
      <c r="R363" s="20">
        <v>1</v>
      </c>
      <c r="W363" s="7">
        <v>0.9733595336044785</v>
      </c>
      <c r="AA363" s="21" t="s">
        <v>517</v>
      </c>
    </row>
    <row r="364" spans="2:27" ht="12.75">
      <c r="B364" s="14" t="s">
        <v>519</v>
      </c>
      <c r="C364" s="5" t="s">
        <v>518</v>
      </c>
      <c r="D364" s="9">
        <v>4479815</v>
      </c>
      <c r="E364" s="9">
        <v>574662</v>
      </c>
      <c r="F364" s="6" t="s">
        <v>60</v>
      </c>
      <c r="G364" s="9">
        <v>21</v>
      </c>
      <c r="H364" s="6" t="s">
        <v>258</v>
      </c>
      <c r="I364" s="6" t="s">
        <v>171</v>
      </c>
      <c r="K364" s="6" t="s">
        <v>513</v>
      </c>
      <c r="L364" s="45" t="s">
        <v>514</v>
      </c>
      <c r="M364" s="9">
        <v>40.46756</v>
      </c>
      <c r="N364" s="9">
        <v>-110.11932</v>
      </c>
      <c r="O364" s="9">
        <v>6306</v>
      </c>
      <c r="P364" s="14">
        <v>9964.82</v>
      </c>
      <c r="Q364" s="20">
        <f t="shared" si="9"/>
        <v>-3658.8199999999997</v>
      </c>
      <c r="R364" s="20">
        <v>1</v>
      </c>
      <c r="W364" s="7">
        <v>0.9041151543410684</v>
      </c>
      <c r="AA364" s="21" t="s">
        <v>517</v>
      </c>
    </row>
    <row r="365" spans="2:27" ht="12.75">
      <c r="B365" s="14" t="s">
        <v>519</v>
      </c>
      <c r="C365" s="5" t="s">
        <v>518</v>
      </c>
      <c r="D365" s="9">
        <v>4479815</v>
      </c>
      <c r="E365" s="9">
        <v>574662</v>
      </c>
      <c r="F365" s="6" t="s">
        <v>60</v>
      </c>
      <c r="G365" s="9">
        <v>21</v>
      </c>
      <c r="H365" s="6" t="s">
        <v>258</v>
      </c>
      <c r="I365" s="6" t="s">
        <v>171</v>
      </c>
      <c r="K365" s="6" t="s">
        <v>513</v>
      </c>
      <c r="L365" s="45" t="s">
        <v>514</v>
      </c>
      <c r="M365" s="9">
        <v>40.46756</v>
      </c>
      <c r="N365" s="9">
        <v>-110.11932</v>
      </c>
      <c r="O365" s="9">
        <v>6306</v>
      </c>
      <c r="P365" s="14">
        <v>5023.575</v>
      </c>
      <c r="Q365" s="20">
        <f t="shared" si="9"/>
        <v>1282.4250000000002</v>
      </c>
      <c r="R365" s="20">
        <v>1</v>
      </c>
      <c r="W365" s="7">
        <v>0.5392906954012647</v>
      </c>
      <c r="AA365" s="21" t="s">
        <v>517</v>
      </c>
    </row>
    <row r="366" spans="1:30" ht="12.75">
      <c r="A366" s="29"/>
      <c r="B366" s="48">
        <v>4300730129</v>
      </c>
      <c r="C366" s="33" t="s">
        <v>536</v>
      </c>
      <c r="D366" s="57">
        <v>4379975.7960943505</v>
      </c>
      <c r="E366" s="57">
        <v>512049.99411483423</v>
      </c>
      <c r="F366" s="43"/>
      <c r="G366" s="43"/>
      <c r="H366" s="43"/>
      <c r="I366" s="43"/>
      <c r="J366" s="29"/>
      <c r="K366" s="29"/>
      <c r="L366" s="29"/>
      <c r="M366" s="29"/>
      <c r="N366" s="29"/>
      <c r="O366" s="26">
        <v>5797</v>
      </c>
      <c r="P366" s="38">
        <v>391</v>
      </c>
      <c r="Q366" s="38">
        <f>O366-P366</f>
        <v>5406</v>
      </c>
      <c r="R366" s="29">
        <v>2</v>
      </c>
      <c r="S366" s="29"/>
      <c r="T366" s="29"/>
      <c r="U366" s="29"/>
      <c r="V366" s="8"/>
      <c r="W366" s="40">
        <v>0.59</v>
      </c>
      <c r="X366" s="29"/>
      <c r="Y366" s="29"/>
      <c r="Z366" s="29"/>
      <c r="AA366" s="29" t="s">
        <v>533</v>
      </c>
      <c r="AB366" s="29"/>
      <c r="AC366" s="29"/>
      <c r="AD366" s="29"/>
    </row>
    <row r="367" spans="1:30" ht="12.75">
      <c r="A367" s="29"/>
      <c r="B367" s="48">
        <v>4300730129</v>
      </c>
      <c r="C367" s="33" t="s">
        <v>536</v>
      </c>
      <c r="D367" s="57">
        <v>4379975.7960943505</v>
      </c>
      <c r="E367" s="57">
        <v>512049.99411483423</v>
      </c>
      <c r="F367" s="43"/>
      <c r="G367" s="43"/>
      <c r="H367" s="43"/>
      <c r="I367" s="43"/>
      <c r="J367" s="29"/>
      <c r="K367" s="29"/>
      <c r="L367" s="29"/>
      <c r="M367" s="29"/>
      <c r="N367" s="29"/>
      <c r="O367" s="26">
        <v>5797</v>
      </c>
      <c r="P367" s="38">
        <v>546</v>
      </c>
      <c r="Q367" s="38">
        <f>O367-P367</f>
        <v>5251</v>
      </c>
      <c r="R367" s="29">
        <v>2</v>
      </c>
      <c r="S367" s="29"/>
      <c r="T367" s="29"/>
      <c r="U367" s="29"/>
      <c r="V367" s="8"/>
      <c r="W367" s="40">
        <v>0.56</v>
      </c>
      <c r="X367" s="29"/>
      <c r="Y367" s="29"/>
      <c r="Z367" s="29"/>
      <c r="AA367" s="29" t="s">
        <v>533</v>
      </c>
      <c r="AB367" s="29"/>
      <c r="AC367" s="29"/>
      <c r="AD367" s="29"/>
    </row>
    <row r="368" spans="1:30" ht="12.75">
      <c r="A368" s="29"/>
      <c r="B368" s="48">
        <v>4300730129</v>
      </c>
      <c r="C368" s="33" t="s">
        <v>536</v>
      </c>
      <c r="D368" s="57">
        <v>4379975.7960943505</v>
      </c>
      <c r="E368" s="57">
        <v>512049.99411483423</v>
      </c>
      <c r="F368" s="43"/>
      <c r="G368" s="43"/>
      <c r="H368" s="43"/>
      <c r="I368" s="43"/>
      <c r="J368" s="29"/>
      <c r="K368" s="29"/>
      <c r="L368" s="29"/>
      <c r="M368" s="29"/>
      <c r="N368" s="29"/>
      <c r="O368" s="26">
        <v>5797</v>
      </c>
      <c r="P368" s="38">
        <v>924</v>
      </c>
      <c r="Q368" s="38">
        <f>O368-P368</f>
        <v>4873</v>
      </c>
      <c r="R368" s="29">
        <v>1</v>
      </c>
      <c r="S368" s="29"/>
      <c r="T368" s="29"/>
      <c r="U368" s="29"/>
      <c r="V368" s="8"/>
      <c r="W368" s="40">
        <v>0.48</v>
      </c>
      <c r="X368" s="29"/>
      <c r="Y368" s="29"/>
      <c r="Z368" s="29"/>
      <c r="AA368" s="29" t="s">
        <v>533</v>
      </c>
      <c r="AB368" s="29"/>
      <c r="AC368" s="29"/>
      <c r="AD368" s="29"/>
    </row>
    <row r="369" spans="1:30" ht="12.75">
      <c r="A369" s="29"/>
      <c r="B369" s="48">
        <v>4300730129</v>
      </c>
      <c r="C369" s="33" t="s">
        <v>536</v>
      </c>
      <c r="D369" s="57">
        <v>4379975.7960943505</v>
      </c>
      <c r="E369" s="57">
        <v>512049.99411483423</v>
      </c>
      <c r="F369" s="43"/>
      <c r="G369" s="43"/>
      <c r="H369" s="43"/>
      <c r="I369" s="43"/>
      <c r="J369" s="29"/>
      <c r="K369" s="29"/>
      <c r="L369" s="29"/>
      <c r="M369" s="29"/>
      <c r="N369" s="29"/>
      <c r="O369" s="26">
        <v>5797</v>
      </c>
      <c r="P369" s="38">
        <v>1268</v>
      </c>
      <c r="Q369" s="38">
        <f>O369-P369</f>
        <v>4529</v>
      </c>
      <c r="R369" s="29">
        <v>2</v>
      </c>
      <c r="S369" s="29"/>
      <c r="T369" s="29"/>
      <c r="U369" s="29"/>
      <c r="V369" s="8"/>
      <c r="W369" s="40">
        <v>0.53</v>
      </c>
      <c r="X369" s="29"/>
      <c r="Y369" s="29"/>
      <c r="Z369" s="29"/>
      <c r="AA369" s="29" t="s">
        <v>533</v>
      </c>
      <c r="AB369" s="29"/>
      <c r="AC369" s="29"/>
      <c r="AD369" s="29"/>
    </row>
    <row r="370" spans="1:30" ht="14.25">
      <c r="A370" s="29"/>
      <c r="B370" s="16" t="s">
        <v>498</v>
      </c>
      <c r="C370" s="16" t="s">
        <v>497</v>
      </c>
      <c r="D370" s="16">
        <v>4438449</v>
      </c>
      <c r="E370" s="16">
        <v>623500</v>
      </c>
      <c r="F370" s="58" t="s">
        <v>499</v>
      </c>
      <c r="G370" s="58" t="s">
        <v>500</v>
      </c>
      <c r="H370" s="58" t="s">
        <v>121</v>
      </c>
      <c r="I370" s="58" t="s">
        <v>97</v>
      </c>
      <c r="J370" s="16">
        <v>0</v>
      </c>
      <c r="K370" s="16" t="s">
        <v>43</v>
      </c>
      <c r="L370" s="16" t="s">
        <v>61</v>
      </c>
      <c r="M370" s="16">
        <v>40.08916</v>
      </c>
      <c r="N370" s="16">
        <v>-109.55136</v>
      </c>
      <c r="O370" s="16">
        <v>4786</v>
      </c>
      <c r="P370" s="16">
        <v>15207.958333333334</v>
      </c>
      <c r="Q370" s="38">
        <f>O370-P370</f>
        <v>-10421.958333333334</v>
      </c>
      <c r="R370" s="38">
        <v>4</v>
      </c>
      <c r="S370" s="38"/>
      <c r="T370" s="29"/>
      <c r="U370" s="29"/>
      <c r="V370" s="29"/>
      <c r="W370" s="39">
        <v>2.01</v>
      </c>
      <c r="X370" s="55"/>
      <c r="Y370" s="55"/>
      <c r="Z370" s="55"/>
      <c r="AA370" s="29" t="s">
        <v>533</v>
      </c>
      <c r="AB370" s="29"/>
      <c r="AC370" s="29"/>
      <c r="AD370" s="29"/>
    </row>
    <row r="371" spans="1:30" ht="14.25">
      <c r="A371" s="29"/>
      <c r="B371" s="16" t="s">
        <v>495</v>
      </c>
      <c r="C371" s="16" t="s">
        <v>491</v>
      </c>
      <c r="D371" s="16">
        <v>4436463</v>
      </c>
      <c r="E371" s="16">
        <v>649312</v>
      </c>
      <c r="F371" s="58" t="s">
        <v>492</v>
      </c>
      <c r="G371" s="58" t="s">
        <v>493</v>
      </c>
      <c r="H371" s="58" t="s">
        <v>117</v>
      </c>
      <c r="I371" s="58" t="s">
        <v>115</v>
      </c>
      <c r="J371" s="16">
        <v>0</v>
      </c>
      <c r="K371" s="16" t="s">
        <v>43</v>
      </c>
      <c r="L371" s="16" t="s">
        <v>494</v>
      </c>
      <c r="M371" s="16">
        <v>40.0671</v>
      </c>
      <c r="N371" s="16">
        <v>-109.24917</v>
      </c>
      <c r="O371" s="16">
        <v>5058</v>
      </c>
      <c r="P371" s="16">
        <v>9691.766666666666</v>
      </c>
      <c r="Q371" s="38">
        <v>-4633.766666666666</v>
      </c>
      <c r="R371" s="38">
        <v>15</v>
      </c>
      <c r="S371" s="38"/>
      <c r="T371" s="29"/>
      <c r="U371" s="29"/>
      <c r="V371" s="29"/>
      <c r="W371" s="39">
        <v>0.7806666666666667</v>
      </c>
      <c r="X371" s="49"/>
      <c r="Y371" s="29"/>
      <c r="Z371" s="29"/>
      <c r="AA371" s="29" t="s">
        <v>533</v>
      </c>
      <c r="AB371" s="29"/>
      <c r="AC371" s="29"/>
      <c r="AD371" s="29"/>
    </row>
    <row r="372" spans="1:30" ht="14.25">
      <c r="A372" s="29"/>
      <c r="B372" s="59">
        <v>4304738990</v>
      </c>
      <c r="C372" s="8" t="s">
        <v>535</v>
      </c>
      <c r="D372" s="60">
        <v>4446214.798533765</v>
      </c>
      <c r="E372" s="60">
        <v>633162.4483802416</v>
      </c>
      <c r="F372" s="43"/>
      <c r="G372" s="43"/>
      <c r="H372" s="43"/>
      <c r="I372" s="43"/>
      <c r="J372" s="29"/>
      <c r="K372" s="29"/>
      <c r="L372" s="29"/>
      <c r="M372" s="29"/>
      <c r="N372" s="29"/>
      <c r="O372" s="26">
        <v>5168</v>
      </c>
      <c r="P372" s="38">
        <v>13424</v>
      </c>
      <c r="Q372" s="38">
        <f>O372-P372</f>
        <v>-8256</v>
      </c>
      <c r="R372" s="29">
        <v>6</v>
      </c>
      <c r="S372" s="29"/>
      <c r="T372" s="29"/>
      <c r="U372" s="29"/>
      <c r="V372" s="8"/>
      <c r="W372" s="39">
        <v>1.17</v>
      </c>
      <c r="X372" s="29"/>
      <c r="Y372" s="29"/>
      <c r="Z372" s="29"/>
      <c r="AA372" s="29" t="s">
        <v>533</v>
      </c>
      <c r="AB372" s="29"/>
      <c r="AC372" s="29"/>
      <c r="AD372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B2:B1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</cols>
  <sheetData>
    <row r="2" ht="12.75">
      <c r="B2" s="11" t="s">
        <v>477</v>
      </c>
    </row>
    <row r="3" ht="12.75">
      <c r="B3" s="11" t="s">
        <v>478</v>
      </c>
    </row>
    <row r="4" ht="12.75">
      <c r="B4" s="11" t="s">
        <v>479</v>
      </c>
    </row>
    <row r="5" ht="12.75">
      <c r="B5" s="11" t="s">
        <v>480</v>
      </c>
    </row>
    <row r="6" ht="12.75">
      <c r="B6" s="11" t="s">
        <v>481</v>
      </c>
    </row>
    <row r="7" ht="12.75">
      <c r="B7" s="11" t="s">
        <v>482</v>
      </c>
    </row>
    <row r="8" ht="12.75">
      <c r="B8" s="11" t="s">
        <v>483</v>
      </c>
    </row>
    <row r="9" ht="12.75">
      <c r="B9" s="11" t="s">
        <v>484</v>
      </c>
    </row>
    <row r="10" ht="12.75">
      <c r="B10" s="11" t="s">
        <v>485</v>
      </c>
    </row>
    <row r="11" ht="12.75">
      <c r="B11" s="11" t="s">
        <v>486</v>
      </c>
    </row>
    <row r="12" ht="12.75">
      <c r="B12" s="11" t="s">
        <v>487</v>
      </c>
    </row>
    <row r="13" ht="12.75">
      <c r="B13" s="11" t="s">
        <v>488</v>
      </c>
    </row>
    <row r="14" ht="12.75">
      <c r="B14" s="11" t="s">
        <v>489</v>
      </c>
    </row>
    <row r="15" ht="12.75">
      <c r="B15" s="11" t="s">
        <v>490</v>
      </c>
    </row>
    <row r="16" ht="12.75">
      <c r="B16" s="11" t="s">
        <v>516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2.28125" style="0" customWidth="1"/>
    <col min="2" max="2" width="10.421875" style="0" customWidth="1"/>
    <col min="3" max="3" width="12.00390625" style="0" customWidth="1"/>
    <col min="4" max="4" width="11.00390625" style="0" customWidth="1"/>
    <col min="5" max="5" width="10.140625" style="0" customWidth="1"/>
    <col min="7" max="7" width="12.28125" style="1" customWidth="1"/>
    <col min="8" max="8" width="12.57421875" style="1" customWidth="1"/>
    <col min="9" max="9" width="11.57421875" style="1" customWidth="1"/>
    <col min="10" max="10" width="11.00390625" style="1" customWidth="1"/>
  </cols>
  <sheetData>
    <row r="1" spans="1:10" ht="38.25">
      <c r="A1" s="84" t="s">
        <v>534</v>
      </c>
      <c r="B1" s="84" t="s">
        <v>543</v>
      </c>
      <c r="C1" s="84" t="s">
        <v>544</v>
      </c>
      <c r="D1" s="85" t="s">
        <v>545</v>
      </c>
      <c r="E1" s="85" t="s">
        <v>546</v>
      </c>
      <c r="F1" s="85" t="s">
        <v>547</v>
      </c>
      <c r="G1" s="86" t="s">
        <v>548</v>
      </c>
      <c r="H1" s="86" t="s">
        <v>549</v>
      </c>
      <c r="I1" s="86" t="s">
        <v>550</v>
      </c>
      <c r="J1" s="86" t="s">
        <v>551</v>
      </c>
    </row>
    <row r="2" spans="1:10" ht="12.75">
      <c r="A2" t="s">
        <v>433</v>
      </c>
      <c r="B2">
        <v>520963</v>
      </c>
      <c r="C2">
        <v>4366663</v>
      </c>
      <c r="D2" s="4">
        <v>5569</v>
      </c>
      <c r="E2" s="4">
        <v>5569</v>
      </c>
      <c r="F2" s="4">
        <v>0</v>
      </c>
      <c r="G2" s="2"/>
      <c r="H2" s="2"/>
      <c r="I2" s="2">
        <v>0.5744154529717775</v>
      </c>
      <c r="J2" s="2"/>
    </row>
    <row r="3" spans="1:10" ht="12.75">
      <c r="A3" t="s">
        <v>433</v>
      </c>
      <c r="B3">
        <v>520963</v>
      </c>
      <c r="C3">
        <v>4366663</v>
      </c>
      <c r="D3" s="4">
        <v>5569</v>
      </c>
      <c r="E3" s="4">
        <v>5379.934</v>
      </c>
      <c r="F3" s="4">
        <v>189.066</v>
      </c>
      <c r="G3" s="2">
        <v>0.432745</v>
      </c>
      <c r="H3" s="2">
        <v>0.45531</v>
      </c>
      <c r="I3" s="2">
        <v>0.5815516134318273</v>
      </c>
      <c r="J3" s="2"/>
    </row>
    <row r="4" spans="1:10" ht="12.75">
      <c r="A4" t="s">
        <v>433</v>
      </c>
      <c r="B4">
        <v>520963</v>
      </c>
      <c r="C4">
        <v>4366663</v>
      </c>
      <c r="D4" s="4">
        <v>5569</v>
      </c>
      <c r="E4" s="4">
        <v>5079.007</v>
      </c>
      <c r="F4" s="4">
        <v>489.993</v>
      </c>
      <c r="G4" s="2">
        <v>0.456002</v>
      </c>
      <c r="H4" s="2">
        <v>0.482946</v>
      </c>
      <c r="I4" s="2">
        <v>0.5934256051167495</v>
      </c>
      <c r="J4" s="2"/>
    </row>
    <row r="5" spans="1:10" ht="12.75">
      <c r="A5" t="s">
        <v>433</v>
      </c>
      <c r="B5">
        <v>520963</v>
      </c>
      <c r="C5">
        <v>4366663</v>
      </c>
      <c r="D5" s="4">
        <v>5569</v>
      </c>
      <c r="E5" s="4">
        <v>4766.48</v>
      </c>
      <c r="F5" s="4">
        <v>802.52</v>
      </c>
      <c r="G5" s="2">
        <v>0.481186</v>
      </c>
      <c r="H5" s="2">
        <v>0.507411</v>
      </c>
      <c r="I5" s="2">
        <v>0.6064313303895119</v>
      </c>
      <c r="J5" s="2"/>
    </row>
    <row r="6" spans="1:10" ht="12.75">
      <c r="A6" t="s">
        <v>433</v>
      </c>
      <c r="B6">
        <v>520963</v>
      </c>
      <c r="C6">
        <v>4366663</v>
      </c>
      <c r="D6" s="4">
        <v>5569</v>
      </c>
      <c r="E6" s="4">
        <v>4505.61</v>
      </c>
      <c r="F6" s="4">
        <v>1063.39</v>
      </c>
      <c r="G6" s="2">
        <v>0.505226</v>
      </c>
      <c r="H6" s="2">
        <v>0.523902</v>
      </c>
      <c r="I6" s="2">
        <v>0.6178162048298645</v>
      </c>
      <c r="J6" s="2"/>
    </row>
    <row r="7" spans="1:10" ht="12.75">
      <c r="A7" t="s">
        <v>433</v>
      </c>
      <c r="B7">
        <v>520963</v>
      </c>
      <c r="C7">
        <v>4366663</v>
      </c>
      <c r="D7" s="4">
        <v>5569</v>
      </c>
      <c r="E7" s="4">
        <v>4394.89</v>
      </c>
      <c r="F7" s="4">
        <v>1174.11</v>
      </c>
      <c r="G7" s="2">
        <v>0.514513</v>
      </c>
      <c r="H7" s="2">
        <v>0.529975</v>
      </c>
      <c r="I7" s="2">
        <v>0.6227943397394711</v>
      </c>
      <c r="J7" s="2"/>
    </row>
    <row r="8" spans="1:10" ht="12.75">
      <c r="A8" t="s">
        <v>433</v>
      </c>
      <c r="B8">
        <v>520963</v>
      </c>
      <c r="C8">
        <v>4366663</v>
      </c>
      <c r="D8" s="4">
        <v>5569</v>
      </c>
      <c r="E8" s="4">
        <v>4294.09</v>
      </c>
      <c r="F8" s="4">
        <v>1274.91</v>
      </c>
      <c r="G8" s="2">
        <v>0.523574</v>
      </c>
      <c r="H8" s="2">
        <v>0.536323</v>
      </c>
      <c r="I8" s="2">
        <v>0.6274023997352174</v>
      </c>
      <c r="J8" s="2"/>
    </row>
    <row r="9" spans="1:10" ht="12.75">
      <c r="A9" t="s">
        <v>433</v>
      </c>
      <c r="B9">
        <v>520963</v>
      </c>
      <c r="C9">
        <v>4366663</v>
      </c>
      <c r="D9" s="4">
        <v>5569</v>
      </c>
      <c r="E9" s="4">
        <v>4193.76</v>
      </c>
      <c r="F9" s="4">
        <v>1375.24</v>
      </c>
      <c r="G9" s="2">
        <v>0.532737</v>
      </c>
      <c r="H9" s="2">
        <v>0.543292</v>
      </c>
      <c r="I9" s="2">
        <v>0.6320609939542123</v>
      </c>
      <c r="J9" s="2"/>
    </row>
    <row r="10" spans="1:10" ht="12.75">
      <c r="A10" t="s">
        <v>433</v>
      </c>
      <c r="B10">
        <v>520963</v>
      </c>
      <c r="C10">
        <v>4366663</v>
      </c>
      <c r="D10" s="4">
        <v>5569</v>
      </c>
      <c r="E10" s="4">
        <v>4093.88</v>
      </c>
      <c r="F10" s="4">
        <v>1475.12</v>
      </c>
      <c r="G10" s="2">
        <v>0.541996</v>
      </c>
      <c r="H10" s="2">
        <v>0.550877</v>
      </c>
      <c r="I10" s="2">
        <v>0.6367702010286393</v>
      </c>
      <c r="J10" s="2"/>
    </row>
    <row r="11" spans="1:10" ht="12.75">
      <c r="A11" t="s">
        <v>433</v>
      </c>
      <c r="B11">
        <v>520963</v>
      </c>
      <c r="C11">
        <v>4366663</v>
      </c>
      <c r="D11" s="4">
        <v>5569</v>
      </c>
      <c r="E11" s="4">
        <v>4044.04</v>
      </c>
      <c r="F11" s="4">
        <v>1524.96</v>
      </c>
      <c r="G11" s="2">
        <v>0.546902</v>
      </c>
      <c r="H11" s="2">
        <v>0.554878</v>
      </c>
      <c r="I11" s="2">
        <v>0.639146816330765</v>
      </c>
      <c r="J11" s="2"/>
    </row>
    <row r="12" spans="1:10" ht="12.75">
      <c r="A12" t="s">
        <v>433</v>
      </c>
      <c r="B12">
        <v>520963</v>
      </c>
      <c r="C12">
        <v>4366663</v>
      </c>
      <c r="D12" s="4">
        <v>5569</v>
      </c>
      <c r="E12" s="4">
        <v>4044.04</v>
      </c>
      <c r="F12" s="4">
        <v>1524.96</v>
      </c>
      <c r="G12" s="2">
        <v>0.546782</v>
      </c>
      <c r="H12" s="2">
        <v>0.554877</v>
      </c>
      <c r="I12" s="2">
        <v>0.639146816330765</v>
      </c>
      <c r="J12" s="2"/>
    </row>
    <row r="13" spans="1:10" ht="12.75">
      <c r="A13" t="s">
        <v>433</v>
      </c>
      <c r="B13">
        <v>520963</v>
      </c>
      <c r="C13">
        <v>4366663</v>
      </c>
      <c r="D13" s="4">
        <v>5569</v>
      </c>
      <c r="E13" s="4">
        <v>4044.04</v>
      </c>
      <c r="F13" s="4">
        <v>1524.96</v>
      </c>
      <c r="G13" s="2">
        <v>0.546715</v>
      </c>
      <c r="H13" s="2">
        <v>0.554877</v>
      </c>
      <c r="I13" s="2">
        <v>0.639146816330765</v>
      </c>
      <c r="J13" s="2"/>
    </row>
    <row r="14" spans="1:10" ht="12.75">
      <c r="A14" t="s">
        <v>433</v>
      </c>
      <c r="B14">
        <v>520963</v>
      </c>
      <c r="C14">
        <v>4366663</v>
      </c>
      <c r="D14" s="4">
        <v>5569</v>
      </c>
      <c r="E14" s="4">
        <v>4044.04</v>
      </c>
      <c r="F14" s="4">
        <v>1524.96</v>
      </c>
      <c r="G14" s="2">
        <v>0.546669</v>
      </c>
      <c r="H14" s="2">
        <v>0.554877</v>
      </c>
      <c r="I14" s="2">
        <v>0.639146816330765</v>
      </c>
      <c r="J14" s="2"/>
    </row>
    <row r="15" spans="1:10" ht="12.75">
      <c r="A15" t="s">
        <v>433</v>
      </c>
      <c r="B15">
        <v>520963</v>
      </c>
      <c r="C15">
        <v>4366663</v>
      </c>
      <c r="D15" s="4">
        <v>5569</v>
      </c>
      <c r="E15" s="4">
        <v>3818.78</v>
      </c>
      <c r="F15" s="4">
        <v>1750.22</v>
      </c>
      <c r="G15" s="2">
        <v>0.569702</v>
      </c>
      <c r="H15" s="2">
        <v>0.575156</v>
      </c>
      <c r="I15" s="2">
        <v>0.6501108055990699</v>
      </c>
      <c r="J15" s="2"/>
    </row>
    <row r="16" spans="1:10" ht="12.75">
      <c r="A16" t="s">
        <v>433</v>
      </c>
      <c r="B16">
        <v>520963</v>
      </c>
      <c r="C16">
        <v>4366663</v>
      </c>
      <c r="D16" s="4">
        <v>5569</v>
      </c>
      <c r="E16" s="4">
        <v>3372.37</v>
      </c>
      <c r="F16" s="4">
        <v>2196.63</v>
      </c>
      <c r="G16" s="2">
        <v>0.617268</v>
      </c>
      <c r="H16" s="2">
        <v>0.610257</v>
      </c>
      <c r="I16" s="2">
        <v>0.6729202771081759</v>
      </c>
      <c r="J16" s="2"/>
    </row>
    <row r="17" spans="1:10" ht="12.75">
      <c r="A17" t="s">
        <v>433</v>
      </c>
      <c r="B17">
        <v>520963</v>
      </c>
      <c r="C17">
        <v>4366663</v>
      </c>
      <c r="D17" s="4">
        <v>5569</v>
      </c>
      <c r="E17" s="4">
        <v>3005.78</v>
      </c>
      <c r="F17" s="4">
        <v>2563.22</v>
      </c>
      <c r="G17" s="2">
        <v>0.657347</v>
      </c>
      <c r="H17" s="2">
        <v>0.629478</v>
      </c>
      <c r="I17" s="2">
        <v>0.6927335616680921</v>
      </c>
      <c r="J17" s="2"/>
    </row>
    <row r="18" spans="1:10" ht="12.75">
      <c r="A18" t="s">
        <v>433</v>
      </c>
      <c r="B18">
        <v>520963</v>
      </c>
      <c r="C18">
        <v>4366663</v>
      </c>
      <c r="D18" s="4">
        <v>5569</v>
      </c>
      <c r="E18" s="4">
        <v>2499.41</v>
      </c>
      <c r="F18" s="4">
        <v>3069.59</v>
      </c>
      <c r="G18" s="2">
        <v>0.702438</v>
      </c>
      <c r="H18" s="2">
        <v>0.654129</v>
      </c>
      <c r="I18" s="2">
        <v>0.721720449678287</v>
      </c>
      <c r="J18" s="2"/>
    </row>
    <row r="19" spans="1:10" ht="12.75">
      <c r="A19" t="s">
        <v>433</v>
      </c>
      <c r="B19">
        <v>520963</v>
      </c>
      <c r="C19">
        <v>4366663</v>
      </c>
      <c r="D19" s="4">
        <v>5569</v>
      </c>
      <c r="E19" s="4">
        <v>2018.16</v>
      </c>
      <c r="F19" s="4">
        <v>3550.84</v>
      </c>
      <c r="G19" s="2">
        <v>0.743507</v>
      </c>
      <c r="H19" s="2">
        <v>0.680251</v>
      </c>
      <c r="I19" s="2">
        <v>0.7510252092407086</v>
      </c>
      <c r="J19" s="2"/>
    </row>
    <row r="20" spans="1:10" ht="12.75">
      <c r="A20" t="s">
        <v>433</v>
      </c>
      <c r="B20">
        <v>520963</v>
      </c>
      <c r="C20">
        <v>4366663</v>
      </c>
      <c r="D20" s="4">
        <v>5569</v>
      </c>
      <c r="E20" s="4">
        <v>1897.84</v>
      </c>
      <c r="F20" s="4">
        <v>3671.16</v>
      </c>
      <c r="G20" s="2">
        <v>0.753861</v>
      </c>
      <c r="H20" s="2">
        <v>0.686748</v>
      </c>
      <c r="I20" s="2">
        <v>0.7586211623874988</v>
      </c>
      <c r="J20" s="2"/>
    </row>
    <row r="21" spans="1:10" ht="12.75">
      <c r="A21" t="s">
        <v>433</v>
      </c>
      <c r="B21">
        <v>520963</v>
      </c>
      <c r="C21">
        <v>4366663</v>
      </c>
      <c r="D21" s="4">
        <v>5569</v>
      </c>
      <c r="E21" s="4">
        <v>1897.84</v>
      </c>
      <c r="F21" s="4">
        <v>3671.16</v>
      </c>
      <c r="G21" s="2">
        <v>0.753845</v>
      </c>
      <c r="H21" s="2">
        <v>0.686748</v>
      </c>
      <c r="I21" s="2">
        <v>0.7586211623874988</v>
      </c>
      <c r="J21" s="2"/>
    </row>
    <row r="22" spans="1:10" ht="12.75">
      <c r="A22" t="s">
        <v>433</v>
      </c>
      <c r="B22">
        <v>520963</v>
      </c>
      <c r="C22">
        <v>4366663</v>
      </c>
      <c r="D22" s="4">
        <v>5569</v>
      </c>
      <c r="E22" s="4">
        <v>1682.24</v>
      </c>
      <c r="F22" s="4">
        <v>3886.76</v>
      </c>
      <c r="G22" s="2">
        <v>0.770739</v>
      </c>
      <c r="H22" s="2">
        <v>0.696987</v>
      </c>
      <c r="I22" s="2">
        <v>0.772503150910893</v>
      </c>
      <c r="J22" s="2"/>
    </row>
    <row r="23" spans="1:10" ht="12.75">
      <c r="A23" t="s">
        <v>433</v>
      </c>
      <c r="B23">
        <v>520963</v>
      </c>
      <c r="C23">
        <v>4366663</v>
      </c>
      <c r="D23" s="4">
        <v>5569</v>
      </c>
      <c r="E23" s="4">
        <v>1406.46</v>
      </c>
      <c r="F23" s="4">
        <v>4162.54</v>
      </c>
      <c r="G23" s="2">
        <v>0.793227</v>
      </c>
      <c r="H23" s="2">
        <v>0.709994</v>
      </c>
      <c r="I23" s="2">
        <v>0.7907688507399939</v>
      </c>
      <c r="J23" s="2"/>
    </row>
    <row r="24" spans="1:10" ht="12.75">
      <c r="A24" t="s">
        <v>433</v>
      </c>
      <c r="B24">
        <v>520963</v>
      </c>
      <c r="C24">
        <v>4366663</v>
      </c>
      <c r="D24" s="4">
        <v>5569</v>
      </c>
      <c r="E24" s="4">
        <v>1228.16</v>
      </c>
      <c r="F24" s="4">
        <v>4340.84</v>
      </c>
      <c r="G24" s="2">
        <v>0.80822</v>
      </c>
      <c r="H24" s="2">
        <v>0.718575</v>
      </c>
      <c r="I24" s="2">
        <v>0.802883503861608</v>
      </c>
      <c r="J24" s="2"/>
    </row>
    <row r="25" spans="1:10" ht="12.75">
      <c r="A25" t="s">
        <v>433</v>
      </c>
      <c r="B25">
        <v>520963</v>
      </c>
      <c r="C25">
        <v>4366663</v>
      </c>
      <c r="D25" s="4">
        <v>5569</v>
      </c>
      <c r="E25" s="4">
        <v>992.5</v>
      </c>
      <c r="F25" s="4">
        <v>4576.5</v>
      </c>
      <c r="G25" s="2">
        <v>0.827907</v>
      </c>
      <c r="H25" s="2">
        <v>0.730342</v>
      </c>
      <c r="I25" s="2">
        <v>0.8192650428823072</v>
      </c>
      <c r="J25" s="2"/>
    </row>
    <row r="26" spans="1:10" ht="12.75">
      <c r="A26" t="s">
        <v>433</v>
      </c>
      <c r="B26">
        <v>520963</v>
      </c>
      <c r="C26">
        <v>4366663</v>
      </c>
      <c r="D26" s="4">
        <v>5569</v>
      </c>
      <c r="E26" s="4">
        <v>818.01</v>
      </c>
      <c r="F26" s="4">
        <v>4750.99</v>
      </c>
      <c r="G26" s="2">
        <v>0.843678</v>
      </c>
      <c r="H26" s="2">
        <v>0.740566</v>
      </c>
      <c r="I26" s="2">
        <v>0.8316665753540633</v>
      </c>
      <c r="J26" s="2"/>
    </row>
    <row r="27" spans="1:10" ht="12.75">
      <c r="A27" t="s">
        <v>433</v>
      </c>
      <c r="B27">
        <v>520963</v>
      </c>
      <c r="C27">
        <v>4366663</v>
      </c>
      <c r="D27" s="4">
        <v>5569</v>
      </c>
      <c r="E27" s="4">
        <v>704.26</v>
      </c>
      <c r="F27" s="4">
        <v>4864.74</v>
      </c>
      <c r="G27" s="2">
        <v>0.855383</v>
      </c>
      <c r="H27" s="2">
        <v>0.748737</v>
      </c>
      <c r="I27" s="2">
        <v>0.8398762259057548</v>
      </c>
      <c r="J27" s="2"/>
    </row>
    <row r="28" spans="1:10" ht="12.75">
      <c r="A28" t="s">
        <v>433</v>
      </c>
      <c r="B28">
        <v>520963</v>
      </c>
      <c r="C28">
        <v>4366663</v>
      </c>
      <c r="D28" s="4">
        <v>5569</v>
      </c>
      <c r="E28" s="4">
        <v>590.78</v>
      </c>
      <c r="F28" s="4">
        <v>4978.22</v>
      </c>
      <c r="G28" s="2">
        <v>0.867181</v>
      </c>
      <c r="H28" s="2">
        <v>0.757498</v>
      </c>
      <c r="I28" s="2">
        <v>0.8481650265106282</v>
      </c>
      <c r="J28" s="2"/>
    </row>
    <row r="29" spans="1:10" ht="12.75">
      <c r="A29" t="s">
        <v>433</v>
      </c>
      <c r="B29">
        <v>520963</v>
      </c>
      <c r="C29">
        <v>4366663</v>
      </c>
      <c r="D29" s="4">
        <v>5569</v>
      </c>
      <c r="E29" s="4">
        <v>534.11</v>
      </c>
      <c r="F29" s="4">
        <v>5034.89</v>
      </c>
      <c r="G29" s="2">
        <v>0.873153</v>
      </c>
      <c r="H29" s="2">
        <v>0.762103</v>
      </c>
      <c r="I29" s="2">
        <v>0.8523412654376443</v>
      </c>
      <c r="J29" s="2"/>
    </row>
    <row r="30" spans="1:10" ht="12.75">
      <c r="A30" t="s">
        <v>433</v>
      </c>
      <c r="B30">
        <v>520963</v>
      </c>
      <c r="C30">
        <v>4366663</v>
      </c>
      <c r="D30" s="4">
        <v>5569</v>
      </c>
      <c r="E30" s="4">
        <v>534.11</v>
      </c>
      <c r="F30" s="4">
        <v>5034.89</v>
      </c>
      <c r="G30" s="2">
        <v>0.873145</v>
      </c>
      <c r="H30" s="2">
        <v>0.762103</v>
      </c>
      <c r="I30" s="2">
        <v>0.8523412654376443</v>
      </c>
      <c r="J30" s="2"/>
    </row>
    <row r="31" spans="1:10" ht="12.75">
      <c r="A31" t="s">
        <v>433</v>
      </c>
      <c r="B31">
        <v>520963</v>
      </c>
      <c r="C31">
        <v>4366663</v>
      </c>
      <c r="D31" s="4">
        <v>5569</v>
      </c>
      <c r="E31" s="4">
        <v>534.11</v>
      </c>
      <c r="F31" s="4">
        <v>5034.89</v>
      </c>
      <c r="G31" s="2">
        <v>0.873142</v>
      </c>
      <c r="H31" s="2">
        <v>0.762103</v>
      </c>
      <c r="I31" s="2">
        <v>0.8523412654376443</v>
      </c>
      <c r="J31" s="2"/>
    </row>
    <row r="32" spans="1:10" ht="12.75">
      <c r="A32" t="s">
        <v>433</v>
      </c>
      <c r="B32">
        <v>520963</v>
      </c>
      <c r="C32">
        <v>4366663</v>
      </c>
      <c r="D32" s="4">
        <v>5569</v>
      </c>
      <c r="E32" s="4">
        <v>534.11</v>
      </c>
      <c r="F32" s="4">
        <v>5034.89</v>
      </c>
      <c r="G32" s="2">
        <v>0.873134</v>
      </c>
      <c r="H32" s="2">
        <v>0.762103</v>
      </c>
      <c r="I32" s="2">
        <v>0.8523412654376443</v>
      </c>
      <c r="J32" s="2"/>
    </row>
    <row r="33" spans="1:10" ht="12.75">
      <c r="A33" t="s">
        <v>433</v>
      </c>
      <c r="B33">
        <v>520963</v>
      </c>
      <c r="C33">
        <v>4366663</v>
      </c>
      <c r="D33" s="4">
        <v>5569</v>
      </c>
      <c r="E33" s="4">
        <v>534.11</v>
      </c>
      <c r="F33" s="4">
        <v>5034.89</v>
      </c>
      <c r="G33" s="2">
        <v>0.873126</v>
      </c>
      <c r="H33" s="2">
        <v>0.762103</v>
      </c>
      <c r="I33" s="2">
        <v>0.8523412654376443</v>
      </c>
      <c r="J33" s="2"/>
    </row>
    <row r="34" spans="1:10" ht="12.75">
      <c r="A34" t="s">
        <v>433</v>
      </c>
      <c r="B34">
        <v>520963</v>
      </c>
      <c r="C34">
        <v>4366663</v>
      </c>
      <c r="D34" s="4">
        <v>5569</v>
      </c>
      <c r="E34" s="4">
        <v>188.27</v>
      </c>
      <c r="F34" s="4">
        <v>5380.73</v>
      </c>
      <c r="G34" s="2">
        <v>0.920586</v>
      </c>
      <c r="H34" s="2">
        <v>0.802111</v>
      </c>
      <c r="I34" s="2">
        <v>0.8783628319484933</v>
      </c>
      <c r="J34" s="2"/>
    </row>
    <row r="35" spans="1:10" ht="12.75">
      <c r="A35" t="s">
        <v>433</v>
      </c>
      <c r="B35">
        <v>520963</v>
      </c>
      <c r="C35">
        <v>4366663</v>
      </c>
      <c r="D35" s="4">
        <v>5569</v>
      </c>
      <c r="E35" s="4">
        <v>-363.1</v>
      </c>
      <c r="F35" s="4">
        <v>5932.1</v>
      </c>
      <c r="G35" s="2">
        <v>0.992399</v>
      </c>
      <c r="H35" s="2">
        <v>0.861306</v>
      </c>
      <c r="I35" s="2">
        <v>0.9217626262387171</v>
      </c>
      <c r="J35" s="2"/>
    </row>
    <row r="36" spans="1:10" ht="12.75">
      <c r="A36" t="s">
        <v>433</v>
      </c>
      <c r="B36">
        <v>520963</v>
      </c>
      <c r="C36">
        <v>4366663</v>
      </c>
      <c r="D36" s="4">
        <v>5569</v>
      </c>
      <c r="E36" s="4">
        <v>-568.63</v>
      </c>
      <c r="F36" s="4">
        <v>6137.63</v>
      </c>
      <c r="G36" s="2">
        <v>1.01482</v>
      </c>
      <c r="H36" s="2">
        <v>0.877633</v>
      </c>
      <c r="I36" s="2">
        <v>0.9385465613385691</v>
      </c>
      <c r="J36" s="2"/>
    </row>
    <row r="37" spans="1:10" ht="12.75">
      <c r="A37" t="s">
        <v>433</v>
      </c>
      <c r="B37">
        <v>520963</v>
      </c>
      <c r="C37">
        <v>4366663</v>
      </c>
      <c r="D37" s="4">
        <v>5569</v>
      </c>
      <c r="E37" s="4">
        <v>-568.63</v>
      </c>
      <c r="F37" s="4">
        <v>6137.63</v>
      </c>
      <c r="G37" s="2">
        <v>1.01482</v>
      </c>
      <c r="H37" s="2">
        <v>0.877633</v>
      </c>
      <c r="I37" s="2">
        <v>0.9385465613385691</v>
      </c>
      <c r="J37" s="2"/>
    </row>
    <row r="38" spans="1:10" ht="12.75">
      <c r="A38" t="s">
        <v>433</v>
      </c>
      <c r="B38">
        <v>520963</v>
      </c>
      <c r="C38">
        <v>4366663</v>
      </c>
      <c r="D38" s="4">
        <v>5569</v>
      </c>
      <c r="E38" s="4">
        <v>-568.63</v>
      </c>
      <c r="F38" s="4">
        <v>6137.63</v>
      </c>
      <c r="G38" s="2">
        <v>1.01482</v>
      </c>
      <c r="H38" s="2">
        <v>0.877633</v>
      </c>
      <c r="I38" s="2">
        <v>0.9385465613385691</v>
      </c>
      <c r="J38" s="2"/>
    </row>
    <row r="39" spans="1:10" ht="12.75">
      <c r="A39" t="s">
        <v>433</v>
      </c>
      <c r="B39">
        <v>520963</v>
      </c>
      <c r="C39">
        <v>4366663</v>
      </c>
      <c r="D39" s="4">
        <v>5569</v>
      </c>
      <c r="E39" s="4">
        <v>-568.63</v>
      </c>
      <c r="F39" s="4">
        <v>6137.63</v>
      </c>
      <c r="G39" s="2">
        <v>1.01481</v>
      </c>
      <c r="H39" s="2">
        <v>0.877633</v>
      </c>
      <c r="I39" s="2">
        <v>0.9385465613385691</v>
      </c>
      <c r="J39" s="2"/>
    </row>
    <row r="40" spans="1:10" ht="12.75">
      <c r="A40" t="s">
        <v>433</v>
      </c>
      <c r="B40">
        <v>520963</v>
      </c>
      <c r="C40">
        <v>4366663</v>
      </c>
      <c r="D40" s="4">
        <v>5569</v>
      </c>
      <c r="E40" s="4">
        <v>-668.88</v>
      </c>
      <c r="F40" s="4">
        <v>6237.88</v>
      </c>
      <c r="G40" s="2">
        <v>1.02513</v>
      </c>
      <c r="H40" s="2">
        <v>0.884975</v>
      </c>
      <c r="I40" s="2">
        <v>0.9468532483380727</v>
      </c>
      <c r="J40" s="2"/>
    </row>
    <row r="41" spans="1:10" ht="12.75">
      <c r="A41" t="s">
        <v>433</v>
      </c>
      <c r="B41">
        <v>520963</v>
      </c>
      <c r="C41">
        <v>4366663</v>
      </c>
      <c r="D41" s="4">
        <v>5569</v>
      </c>
      <c r="E41" s="4">
        <v>-934.93</v>
      </c>
      <c r="F41" s="4">
        <v>6503.93</v>
      </c>
      <c r="G41" s="2">
        <v>1.05186</v>
      </c>
      <c r="H41" s="2">
        <v>0.904196</v>
      </c>
      <c r="I41" s="2">
        <v>0.9692812948729284</v>
      </c>
      <c r="J41" s="2"/>
    </row>
    <row r="42" spans="1:10" ht="12.75">
      <c r="A42" t="s">
        <v>433</v>
      </c>
      <c r="B42">
        <v>520963</v>
      </c>
      <c r="C42">
        <v>4366663</v>
      </c>
      <c r="D42" s="4">
        <v>5569</v>
      </c>
      <c r="E42" s="4">
        <v>-1265.65</v>
      </c>
      <c r="F42" s="4">
        <v>6834.65</v>
      </c>
      <c r="G42" s="2">
        <v>1.08505</v>
      </c>
      <c r="H42" s="2">
        <v>0.929975</v>
      </c>
      <c r="I42" s="2">
        <v>0.9979406175738177</v>
      </c>
      <c r="J42" s="2"/>
    </row>
    <row r="43" spans="1:10" ht="12.75">
      <c r="A43" t="s">
        <v>433</v>
      </c>
      <c r="B43">
        <v>520963</v>
      </c>
      <c r="C43">
        <v>4366663</v>
      </c>
      <c r="D43" s="4">
        <v>5569</v>
      </c>
      <c r="E43" s="4">
        <v>-1661.83</v>
      </c>
      <c r="F43" s="4">
        <v>7230.83</v>
      </c>
      <c r="G43" s="2">
        <v>1.12593</v>
      </c>
      <c r="H43" s="2">
        <v>0.966042</v>
      </c>
      <c r="I43" s="2">
        <v>1.0334173720856938</v>
      </c>
      <c r="J43" s="2"/>
    </row>
    <row r="44" spans="1:10" ht="12.75">
      <c r="A44" t="s">
        <v>433</v>
      </c>
      <c r="B44">
        <v>520963</v>
      </c>
      <c r="C44">
        <v>4366663</v>
      </c>
      <c r="D44" s="4">
        <v>5569</v>
      </c>
      <c r="E44" s="4">
        <v>-2122.76</v>
      </c>
      <c r="F44" s="4">
        <v>7691.76</v>
      </c>
      <c r="G44" s="2">
        <v>1.17508</v>
      </c>
      <c r="H44" s="2">
        <v>1.01362</v>
      </c>
      <c r="I44" s="2">
        <v>1.0762749173578072</v>
      </c>
      <c r="J44" s="2"/>
    </row>
    <row r="45" spans="1:10" ht="12.75">
      <c r="A45" t="s">
        <v>433</v>
      </c>
      <c r="B45">
        <v>520963</v>
      </c>
      <c r="C45">
        <v>4366663</v>
      </c>
      <c r="D45" s="4">
        <v>5569</v>
      </c>
      <c r="E45" s="4">
        <v>-2352.44</v>
      </c>
      <c r="F45" s="4">
        <v>7921.44</v>
      </c>
      <c r="G45" s="2">
        <v>1.20024</v>
      </c>
      <c r="H45" s="2">
        <v>1.03796</v>
      </c>
      <c r="I45" s="2">
        <v>1.0982705877798367</v>
      </c>
      <c r="J45" s="2"/>
    </row>
    <row r="46" spans="1:10" ht="12.75">
      <c r="A46" t="s">
        <v>433</v>
      </c>
      <c r="B46">
        <v>520963</v>
      </c>
      <c r="C46">
        <v>4366663</v>
      </c>
      <c r="D46" s="4">
        <v>5569</v>
      </c>
      <c r="E46" s="4">
        <v>-2352.44</v>
      </c>
      <c r="F46" s="4">
        <v>7921.44</v>
      </c>
      <c r="G46" s="2">
        <v>1.20023</v>
      </c>
      <c r="H46" s="2">
        <v>1.03796</v>
      </c>
      <c r="I46" s="2">
        <v>1.0982705877798367</v>
      </c>
      <c r="J46" s="2"/>
    </row>
    <row r="47" spans="1:10" ht="12.75">
      <c r="A47" t="s">
        <v>433</v>
      </c>
      <c r="B47">
        <v>520963</v>
      </c>
      <c r="C47">
        <v>4366663</v>
      </c>
      <c r="D47" s="4">
        <v>5569</v>
      </c>
      <c r="E47" s="4">
        <v>-2352.44</v>
      </c>
      <c r="F47" s="4">
        <v>7921.44</v>
      </c>
      <c r="G47" s="2">
        <v>1.20023</v>
      </c>
      <c r="H47" s="2">
        <v>1.03796</v>
      </c>
      <c r="I47" s="2">
        <v>1.0982705877798367</v>
      </c>
      <c r="J47" s="2"/>
    </row>
    <row r="48" spans="1:10" ht="12.75">
      <c r="A48" t="s">
        <v>433</v>
      </c>
      <c r="B48">
        <v>520963</v>
      </c>
      <c r="C48">
        <v>4366663</v>
      </c>
      <c r="D48" s="4">
        <v>5569</v>
      </c>
      <c r="E48" s="4">
        <v>-2745.61</v>
      </c>
      <c r="F48" s="4">
        <v>8314.61</v>
      </c>
      <c r="G48" s="2">
        <v>1.25961</v>
      </c>
      <c r="H48" s="2">
        <v>1.09072</v>
      </c>
      <c r="I48" s="2">
        <v>1.1369179637176785</v>
      </c>
      <c r="J48" s="2"/>
    </row>
    <row r="49" spans="1:10" ht="12.75">
      <c r="A49" t="s">
        <v>433</v>
      </c>
      <c r="B49">
        <v>520963</v>
      </c>
      <c r="C49">
        <v>4366663</v>
      </c>
      <c r="D49" s="4">
        <v>5569</v>
      </c>
      <c r="E49" s="4">
        <v>-3138.78</v>
      </c>
      <c r="F49" s="4">
        <v>8707.78</v>
      </c>
      <c r="G49" s="2">
        <v>1.32186</v>
      </c>
      <c r="H49" s="2">
        <v>1.13826</v>
      </c>
      <c r="I49" s="2">
        <v>1.1768295555743862</v>
      </c>
      <c r="J49" s="2"/>
    </row>
    <row r="50" spans="1:10" ht="12.75">
      <c r="A50" t="s">
        <v>433</v>
      </c>
      <c r="B50">
        <v>520963</v>
      </c>
      <c r="C50">
        <v>4366663</v>
      </c>
      <c r="D50" s="4">
        <v>5569</v>
      </c>
      <c r="E50" s="4">
        <v>-3138.78</v>
      </c>
      <c r="F50" s="4">
        <v>8707.78</v>
      </c>
      <c r="G50" s="2">
        <v>1.32186</v>
      </c>
      <c r="H50" s="2">
        <v>1.13826</v>
      </c>
      <c r="I50" s="2">
        <v>1.1768295555743862</v>
      </c>
      <c r="J50" s="2"/>
    </row>
    <row r="51" spans="1:10" ht="12.75">
      <c r="A51" t="s">
        <v>433</v>
      </c>
      <c r="B51">
        <v>520963</v>
      </c>
      <c r="C51">
        <v>4366663</v>
      </c>
      <c r="D51" s="4">
        <v>5569</v>
      </c>
      <c r="E51" s="4">
        <v>-3274.02</v>
      </c>
      <c r="F51" s="4">
        <v>8843.02</v>
      </c>
      <c r="G51" s="2">
        <v>1.33968</v>
      </c>
      <c r="H51" s="2">
        <v>1.15159</v>
      </c>
      <c r="I51" s="2">
        <v>1.1908520391943966</v>
      </c>
      <c r="J51" s="2"/>
    </row>
    <row r="52" spans="1:10" ht="12.75">
      <c r="A52" t="s">
        <v>433</v>
      </c>
      <c r="B52">
        <v>520963</v>
      </c>
      <c r="C52">
        <v>4366663</v>
      </c>
      <c r="D52" s="4">
        <v>5569</v>
      </c>
      <c r="E52" s="4">
        <v>-3409.25</v>
      </c>
      <c r="F52" s="4">
        <v>8978.25</v>
      </c>
      <c r="G52" s="2">
        <v>1.35774</v>
      </c>
      <c r="H52" s="2">
        <v>1.16546</v>
      </c>
      <c r="I52" s="2">
        <v>1.2050245854908326</v>
      </c>
      <c r="J52" s="2"/>
    </row>
    <row r="53" spans="1:10" ht="12.75">
      <c r="A53" t="s">
        <v>433</v>
      </c>
      <c r="B53">
        <v>520963</v>
      </c>
      <c r="C53">
        <v>4366663</v>
      </c>
      <c r="D53" s="4">
        <v>5569</v>
      </c>
      <c r="E53" s="4">
        <v>-3515.25</v>
      </c>
      <c r="F53" s="4">
        <v>9084.25</v>
      </c>
      <c r="G53" s="2">
        <v>1.37873</v>
      </c>
      <c r="H53" s="2">
        <v>1.18228</v>
      </c>
      <c r="I53" s="2">
        <v>1.2162396242234195</v>
      </c>
      <c r="J53" s="2"/>
    </row>
    <row r="54" spans="1:10" ht="12.75">
      <c r="A54" t="s">
        <v>433</v>
      </c>
      <c r="B54">
        <v>520963</v>
      </c>
      <c r="C54">
        <v>4366663</v>
      </c>
      <c r="D54" s="4">
        <v>5569</v>
      </c>
      <c r="E54" s="4">
        <v>-3727.05</v>
      </c>
      <c r="F54" s="4">
        <v>9296.05</v>
      </c>
      <c r="G54" s="2">
        <v>1.42155</v>
      </c>
      <c r="H54" s="2">
        <v>1.21937</v>
      </c>
      <c r="I54" s="2">
        <v>1.238928101876752</v>
      </c>
      <c r="J54" s="2"/>
    </row>
    <row r="55" spans="1:10" ht="12.75">
      <c r="A55" t="s">
        <v>433</v>
      </c>
      <c r="B55">
        <v>520963</v>
      </c>
      <c r="C55">
        <v>4366663</v>
      </c>
      <c r="D55" s="4">
        <v>5569</v>
      </c>
      <c r="E55" s="4">
        <v>-3930.38</v>
      </c>
      <c r="F55" s="4">
        <v>9499.38</v>
      </c>
      <c r="G55" s="2">
        <v>1.4611</v>
      </c>
      <c r="H55" s="2">
        <v>1.25633</v>
      </c>
      <c r="I55" s="2">
        <v>1.2610610117935153</v>
      </c>
      <c r="J55" s="2"/>
    </row>
    <row r="56" spans="1:10" ht="12.75">
      <c r="A56" t="s">
        <v>433</v>
      </c>
      <c r="B56">
        <v>520963</v>
      </c>
      <c r="C56">
        <v>4366663</v>
      </c>
      <c r="D56" s="4">
        <v>5569</v>
      </c>
      <c r="E56" s="4">
        <v>-4125.25</v>
      </c>
      <c r="F56" s="4">
        <v>9694.25</v>
      </c>
      <c r="G56" s="2">
        <v>1.49705</v>
      </c>
      <c r="H56" s="2">
        <v>1.29085</v>
      </c>
      <c r="I56" s="2">
        <v>1.282597681186985</v>
      </c>
      <c r="J56" s="2"/>
    </row>
    <row r="57" spans="1:10" ht="12.75">
      <c r="A57" t="s">
        <v>433</v>
      </c>
      <c r="B57">
        <v>520963</v>
      </c>
      <c r="C57">
        <v>4366663</v>
      </c>
      <c r="D57" s="4">
        <v>5569</v>
      </c>
      <c r="E57" s="4">
        <v>-4231</v>
      </c>
      <c r="F57" s="4">
        <v>9800</v>
      </c>
      <c r="G57" s="2"/>
      <c r="H57" s="2"/>
      <c r="I57" s="2">
        <v>1.294418411904644</v>
      </c>
      <c r="J57" s="2"/>
    </row>
    <row r="58" spans="1:10" ht="12.75">
      <c r="A58" t="s">
        <v>433</v>
      </c>
      <c r="B58">
        <v>520963</v>
      </c>
      <c r="C58">
        <v>4366663</v>
      </c>
      <c r="D58" s="4">
        <v>5569</v>
      </c>
      <c r="E58" s="4">
        <v>-4431</v>
      </c>
      <c r="F58" s="4">
        <v>10000</v>
      </c>
      <c r="G58" s="2"/>
      <c r="H58" s="2"/>
      <c r="I58" s="2">
        <v>1.3170319058414748</v>
      </c>
      <c r="J58" s="2"/>
    </row>
    <row r="59" spans="1:10" ht="12.75">
      <c r="A59" t="s">
        <v>433</v>
      </c>
      <c r="B59">
        <v>520963</v>
      </c>
      <c r="C59">
        <v>4366663</v>
      </c>
      <c r="D59" s="4">
        <v>5569</v>
      </c>
      <c r="E59" s="4">
        <v>-3469</v>
      </c>
      <c r="F59" s="4">
        <v>9038</v>
      </c>
      <c r="G59" s="2"/>
      <c r="H59" s="2"/>
      <c r="I59" s="2">
        <v>1.2113348117077862</v>
      </c>
      <c r="J59" s="2">
        <v>1.49</v>
      </c>
    </row>
    <row r="60" spans="1:10" ht="12.75">
      <c r="A60" t="s">
        <v>433</v>
      </c>
      <c r="B60">
        <v>520963</v>
      </c>
      <c r="C60">
        <v>4366663</v>
      </c>
      <c r="D60" s="4">
        <v>5569</v>
      </c>
      <c r="E60" s="4">
        <v>-3555</v>
      </c>
      <c r="F60" s="4">
        <v>9124</v>
      </c>
      <c r="G60" s="2"/>
      <c r="H60" s="2"/>
      <c r="I60" s="2">
        <v>1.2204692995879327</v>
      </c>
      <c r="J60" s="2">
        <v>1.4</v>
      </c>
    </row>
    <row r="61" spans="1:10" ht="12.75">
      <c r="A61" t="s">
        <v>433</v>
      </c>
      <c r="B61">
        <v>520963</v>
      </c>
      <c r="C61">
        <v>4366663</v>
      </c>
      <c r="D61" s="4">
        <v>5569</v>
      </c>
      <c r="E61" s="4">
        <v>-3749</v>
      </c>
      <c r="F61" s="4">
        <v>9318</v>
      </c>
      <c r="G61" s="2"/>
      <c r="H61" s="2"/>
      <c r="I61" s="2">
        <v>1.2413007904432334</v>
      </c>
      <c r="J61" s="2">
        <v>1.48</v>
      </c>
    </row>
    <row r="62" spans="1:10" ht="12.75">
      <c r="A62" t="s">
        <v>433</v>
      </c>
      <c r="B62">
        <v>520963</v>
      </c>
      <c r="C62">
        <v>4366663</v>
      </c>
      <c r="D62" s="4">
        <v>5569</v>
      </c>
      <c r="E62" s="4">
        <v>-3750</v>
      </c>
      <c r="F62" s="4">
        <v>9319</v>
      </c>
      <c r="G62" s="2"/>
      <c r="H62" s="2"/>
      <c r="I62" s="2">
        <v>1.2414089812672273</v>
      </c>
      <c r="J62" s="2">
        <v>1.59</v>
      </c>
    </row>
    <row r="63" spans="1:10" ht="12.75">
      <c r="A63" t="s">
        <v>552</v>
      </c>
      <c r="B63">
        <v>614411</v>
      </c>
      <c r="C63">
        <v>4430158</v>
      </c>
      <c r="D63" s="4">
        <v>4833</v>
      </c>
      <c r="E63" s="4">
        <v>4833</v>
      </c>
      <c r="F63" s="4">
        <v>0</v>
      </c>
      <c r="G63" s="2"/>
      <c r="H63" s="2"/>
      <c r="I63" s="2">
        <v>0.4012001064465949</v>
      </c>
      <c r="J63" s="2"/>
    </row>
    <row r="64" spans="1:10" ht="12.75">
      <c r="A64" t="s">
        <v>552</v>
      </c>
      <c r="B64">
        <v>614411</v>
      </c>
      <c r="C64">
        <v>4430158</v>
      </c>
      <c r="D64" s="4">
        <v>4833</v>
      </c>
      <c r="E64" s="4">
        <v>4592.82</v>
      </c>
      <c r="F64" s="4">
        <v>240.18</v>
      </c>
      <c r="G64" s="2">
        <v>0.349409</v>
      </c>
      <c r="H64" s="2">
        <v>0.412977</v>
      </c>
      <c r="I64" s="2">
        <v>0.40748053755390856</v>
      </c>
      <c r="J64" s="2"/>
    </row>
    <row r="65" spans="1:10" ht="12.75">
      <c r="A65" t="s">
        <v>552</v>
      </c>
      <c r="B65">
        <v>614411</v>
      </c>
      <c r="C65">
        <v>4430158</v>
      </c>
      <c r="D65" s="4">
        <v>4833</v>
      </c>
      <c r="E65" s="4">
        <v>4117.39</v>
      </c>
      <c r="F65" s="4">
        <v>715.61</v>
      </c>
      <c r="G65" s="2">
        <v>0.371465</v>
      </c>
      <c r="H65" s="2">
        <v>0.434133</v>
      </c>
      <c r="I65" s="2">
        <v>0.42110263648663704</v>
      </c>
      <c r="J65" s="2"/>
    </row>
    <row r="66" spans="1:10" ht="12.75">
      <c r="A66" t="s">
        <v>552</v>
      </c>
      <c r="B66">
        <v>614411</v>
      </c>
      <c r="C66">
        <v>4430158</v>
      </c>
      <c r="D66" s="4">
        <v>4833</v>
      </c>
      <c r="E66" s="4">
        <v>3438.87</v>
      </c>
      <c r="F66" s="4">
        <v>1394.13</v>
      </c>
      <c r="G66" s="2">
        <v>0.411097</v>
      </c>
      <c r="H66" s="2">
        <v>0.484192</v>
      </c>
      <c r="I66" s="2">
        <v>0.4433075680449292</v>
      </c>
      <c r="J66" s="2"/>
    </row>
    <row r="67" spans="1:10" ht="12.75">
      <c r="A67" t="s">
        <v>552</v>
      </c>
      <c r="B67">
        <v>614411</v>
      </c>
      <c r="C67">
        <v>4430158</v>
      </c>
      <c r="D67" s="4">
        <v>4833</v>
      </c>
      <c r="E67" s="4">
        <v>2568.55</v>
      </c>
      <c r="F67" s="4">
        <v>2264.45</v>
      </c>
      <c r="G67" s="2">
        <v>0.473338</v>
      </c>
      <c r="H67" s="2">
        <v>0.53872</v>
      </c>
      <c r="I67" s="2">
        <v>0.47661047269093615</v>
      </c>
      <c r="J67" s="2"/>
    </row>
    <row r="68" spans="1:10" ht="12.75">
      <c r="A68" t="s">
        <v>552</v>
      </c>
      <c r="B68">
        <v>614411</v>
      </c>
      <c r="C68">
        <v>4430158</v>
      </c>
      <c r="D68" s="4">
        <v>4833</v>
      </c>
      <c r="E68" s="4">
        <v>1726.58</v>
      </c>
      <c r="F68" s="4">
        <v>3106.42</v>
      </c>
      <c r="G68" s="2">
        <v>0.541394</v>
      </c>
      <c r="H68" s="2">
        <v>0.600513</v>
      </c>
      <c r="I68" s="2">
        <v>0.5140655319339658</v>
      </c>
      <c r="J68" s="2"/>
    </row>
    <row r="69" spans="1:10" ht="12.75">
      <c r="A69" t="s">
        <v>552</v>
      </c>
      <c r="B69">
        <v>614411</v>
      </c>
      <c r="C69">
        <v>4430158</v>
      </c>
      <c r="D69" s="4">
        <v>4833</v>
      </c>
      <c r="E69" s="4">
        <v>906.13</v>
      </c>
      <c r="F69" s="4">
        <v>3926.87</v>
      </c>
      <c r="G69" s="2">
        <v>0.615233</v>
      </c>
      <c r="H69" s="2">
        <v>0.642782</v>
      </c>
      <c r="I69" s="2">
        <v>0.5555998231457124</v>
      </c>
      <c r="J69" s="2"/>
    </row>
    <row r="70" spans="1:10" ht="12.75">
      <c r="A70" t="s">
        <v>552</v>
      </c>
      <c r="B70">
        <v>614411</v>
      </c>
      <c r="C70">
        <v>4430158</v>
      </c>
      <c r="D70" s="4">
        <v>4833</v>
      </c>
      <c r="E70" s="4">
        <v>102.41</v>
      </c>
      <c r="F70" s="4">
        <v>4730.59</v>
      </c>
      <c r="G70" s="2">
        <v>0.695243</v>
      </c>
      <c r="H70" s="2">
        <v>0.696475</v>
      </c>
      <c r="I70" s="2">
        <v>0.6011852450677111</v>
      </c>
      <c r="J70" s="2"/>
    </row>
    <row r="71" spans="1:10" ht="12.75">
      <c r="A71" t="s">
        <v>552</v>
      </c>
      <c r="B71">
        <v>614411</v>
      </c>
      <c r="C71">
        <v>4430158</v>
      </c>
      <c r="D71" s="4">
        <v>4833</v>
      </c>
      <c r="E71" s="4">
        <v>-694.37</v>
      </c>
      <c r="F71" s="4">
        <v>5527.37</v>
      </c>
      <c r="G71" s="2">
        <v>0.773071</v>
      </c>
      <c r="H71" s="2">
        <v>0.747846</v>
      </c>
      <c r="I71" s="2">
        <v>0.6512378164097754</v>
      </c>
      <c r="J71" s="2"/>
    </row>
    <row r="72" spans="1:10" ht="12.75">
      <c r="A72" t="s">
        <v>552</v>
      </c>
      <c r="B72">
        <v>614411</v>
      </c>
      <c r="C72">
        <v>4430158</v>
      </c>
      <c r="D72" s="4">
        <v>4833</v>
      </c>
      <c r="E72" s="4">
        <v>-1485.74</v>
      </c>
      <c r="F72" s="4">
        <v>6318.74</v>
      </c>
      <c r="G72" s="2">
        <v>0.846471</v>
      </c>
      <c r="H72" s="2">
        <v>0.812061</v>
      </c>
      <c r="I72" s="2">
        <v>0.7058160126326811</v>
      </c>
      <c r="J72" s="2"/>
    </row>
    <row r="73" spans="1:10" ht="12.75">
      <c r="A73" t="s">
        <v>552</v>
      </c>
      <c r="B73">
        <v>614411</v>
      </c>
      <c r="C73">
        <v>4430158</v>
      </c>
      <c r="D73" s="4">
        <v>4833</v>
      </c>
      <c r="E73" s="4">
        <v>-2266.21</v>
      </c>
      <c r="F73" s="4">
        <v>7099.21</v>
      </c>
      <c r="G73" s="2">
        <v>0.923743</v>
      </c>
      <c r="H73" s="2">
        <v>0.877814</v>
      </c>
      <c r="I73" s="2">
        <v>0.7644652546177895</v>
      </c>
      <c r="J73" s="2"/>
    </row>
    <row r="74" spans="1:10" ht="12.75">
      <c r="A74" t="s">
        <v>552</v>
      </c>
      <c r="B74">
        <v>614411</v>
      </c>
      <c r="C74">
        <v>4430158</v>
      </c>
      <c r="D74" s="4">
        <v>4833</v>
      </c>
      <c r="E74" s="4">
        <v>-3037.17</v>
      </c>
      <c r="F74" s="4">
        <v>7870.17</v>
      </c>
      <c r="G74" s="2">
        <v>1.00514</v>
      </c>
      <c r="H74" s="2">
        <v>0.944017</v>
      </c>
      <c r="I74" s="2">
        <v>0.8271741128867802</v>
      </c>
      <c r="J74" s="2"/>
    </row>
    <row r="75" spans="1:10" ht="12.75">
      <c r="A75" t="s">
        <v>552</v>
      </c>
      <c r="B75">
        <v>614411</v>
      </c>
      <c r="C75">
        <v>4430158</v>
      </c>
      <c r="D75" s="4">
        <v>4833</v>
      </c>
      <c r="E75" s="4">
        <v>-3420.43</v>
      </c>
      <c r="F75" s="4">
        <v>8253.43</v>
      </c>
      <c r="G75" s="2">
        <v>1.04776</v>
      </c>
      <c r="H75" s="2">
        <v>0.985462</v>
      </c>
      <c r="I75" s="2">
        <v>0.8601360183495785</v>
      </c>
      <c r="J75" s="2"/>
    </row>
    <row r="76" spans="1:10" ht="12.75">
      <c r="A76" t="s">
        <v>552</v>
      </c>
      <c r="B76">
        <v>614411</v>
      </c>
      <c r="C76">
        <v>4430158</v>
      </c>
      <c r="D76" s="4">
        <v>4833</v>
      </c>
      <c r="E76" s="4">
        <v>-3420.43</v>
      </c>
      <c r="F76" s="4">
        <v>8253.43</v>
      </c>
      <c r="G76" s="2">
        <v>1.04775</v>
      </c>
      <c r="H76" s="2">
        <v>0.985462</v>
      </c>
      <c r="I76" s="2">
        <v>0.8601360183495785</v>
      </c>
      <c r="J76" s="2"/>
    </row>
    <row r="77" spans="1:10" ht="12.75">
      <c r="A77" t="s">
        <v>552</v>
      </c>
      <c r="B77">
        <v>614411</v>
      </c>
      <c r="C77">
        <v>4430158</v>
      </c>
      <c r="D77" s="4">
        <v>4833</v>
      </c>
      <c r="E77" s="4">
        <v>-3420.43</v>
      </c>
      <c r="F77" s="4">
        <v>8253.43</v>
      </c>
      <c r="G77" s="2">
        <v>1.04775</v>
      </c>
      <c r="H77" s="2">
        <v>0.985462</v>
      </c>
      <c r="I77" s="2">
        <v>0.8601360183495785</v>
      </c>
      <c r="J77" s="2"/>
    </row>
    <row r="78" spans="1:10" ht="12.75">
      <c r="A78" t="s">
        <v>552</v>
      </c>
      <c r="B78">
        <v>614411</v>
      </c>
      <c r="C78">
        <v>4430158</v>
      </c>
      <c r="D78" s="4">
        <v>4833</v>
      </c>
      <c r="E78" s="4">
        <v>-3420.43</v>
      </c>
      <c r="F78" s="4">
        <v>8253.43</v>
      </c>
      <c r="G78" s="2">
        <v>1.04775</v>
      </c>
      <c r="H78" s="2">
        <v>0.985462</v>
      </c>
      <c r="I78" s="2">
        <v>0.8601360183495785</v>
      </c>
      <c r="J78" s="2"/>
    </row>
    <row r="79" spans="1:10" ht="12.75">
      <c r="A79" t="s">
        <v>552</v>
      </c>
      <c r="B79">
        <v>614411</v>
      </c>
      <c r="C79">
        <v>4430158</v>
      </c>
      <c r="D79" s="4">
        <v>4833</v>
      </c>
      <c r="E79" s="4">
        <v>-3420.43</v>
      </c>
      <c r="F79" s="4">
        <v>8253.43</v>
      </c>
      <c r="G79" s="2">
        <v>1.04775</v>
      </c>
      <c r="H79" s="2">
        <v>0.985462</v>
      </c>
      <c r="I79" s="2">
        <v>0.8601360183495785</v>
      </c>
      <c r="J79" s="2"/>
    </row>
    <row r="80" spans="1:10" ht="12.75">
      <c r="A80" t="s">
        <v>552</v>
      </c>
      <c r="B80">
        <v>614411</v>
      </c>
      <c r="C80">
        <v>4430158</v>
      </c>
      <c r="D80" s="4">
        <v>4833</v>
      </c>
      <c r="E80" s="4">
        <v>-3420.43</v>
      </c>
      <c r="F80" s="4">
        <v>8253.43</v>
      </c>
      <c r="G80" s="2">
        <v>1.04775</v>
      </c>
      <c r="H80" s="2">
        <v>0.985462</v>
      </c>
      <c r="I80" s="2">
        <v>0.8601360183495785</v>
      </c>
      <c r="J80" s="2"/>
    </row>
    <row r="81" spans="1:10" ht="12.75">
      <c r="A81" t="s">
        <v>552</v>
      </c>
      <c r="B81">
        <v>614411</v>
      </c>
      <c r="C81">
        <v>4430158</v>
      </c>
      <c r="D81" s="4">
        <v>4833</v>
      </c>
      <c r="E81" s="4">
        <v>-3420.43</v>
      </c>
      <c r="F81" s="4">
        <v>8253.43</v>
      </c>
      <c r="G81" s="2">
        <v>1.04775</v>
      </c>
      <c r="H81" s="2">
        <v>0.985462</v>
      </c>
      <c r="I81" s="2">
        <v>0.8601360183495785</v>
      </c>
      <c r="J81" s="2"/>
    </row>
    <row r="82" spans="1:10" ht="12.75">
      <c r="A82" t="s">
        <v>552</v>
      </c>
      <c r="B82">
        <v>614411</v>
      </c>
      <c r="C82">
        <v>4430158</v>
      </c>
      <c r="D82" s="4">
        <v>4833</v>
      </c>
      <c r="E82" s="4">
        <v>-3832.41</v>
      </c>
      <c r="F82" s="4">
        <v>8665.41</v>
      </c>
      <c r="G82" s="2">
        <v>1.09415</v>
      </c>
      <c r="H82" s="2">
        <v>1.03306</v>
      </c>
      <c r="I82" s="2">
        <v>0.8969057539962364</v>
      </c>
      <c r="J82" s="2"/>
    </row>
    <row r="83" spans="1:10" ht="12.75">
      <c r="A83" t="s">
        <v>552</v>
      </c>
      <c r="B83">
        <v>614411</v>
      </c>
      <c r="C83">
        <v>4430158</v>
      </c>
      <c r="D83" s="4">
        <v>4833</v>
      </c>
      <c r="E83" s="4">
        <v>-4652.38</v>
      </c>
      <c r="F83" s="4">
        <v>9485.38</v>
      </c>
      <c r="G83" s="2">
        <v>1.19167</v>
      </c>
      <c r="H83" s="2">
        <v>1.12106</v>
      </c>
      <c r="I83" s="2">
        <v>0.9742575128443605</v>
      </c>
      <c r="J83" s="2"/>
    </row>
    <row r="84" spans="1:10" ht="12.75">
      <c r="A84" t="s">
        <v>552</v>
      </c>
      <c r="B84">
        <v>614411</v>
      </c>
      <c r="C84">
        <v>4430158</v>
      </c>
      <c r="D84" s="4">
        <v>4833</v>
      </c>
      <c r="E84" s="4">
        <v>-5405.4</v>
      </c>
      <c r="F84" s="4">
        <v>10238.4</v>
      </c>
      <c r="G84" s="2">
        <v>1.29982</v>
      </c>
      <c r="H84" s="2">
        <v>1.21095</v>
      </c>
      <c r="I84" s="2">
        <v>1.0502448567583542</v>
      </c>
      <c r="J84" s="2"/>
    </row>
    <row r="85" spans="1:10" ht="12.75">
      <c r="A85" t="s">
        <v>552</v>
      </c>
      <c r="B85">
        <v>614411</v>
      </c>
      <c r="C85">
        <v>4430158</v>
      </c>
      <c r="D85" s="4">
        <v>4833</v>
      </c>
      <c r="E85" s="4">
        <v>-5947.9</v>
      </c>
      <c r="F85" s="4">
        <v>10780.9</v>
      </c>
      <c r="G85" s="2">
        <v>1.38724</v>
      </c>
      <c r="H85" s="2">
        <v>1.29642</v>
      </c>
      <c r="I85" s="2">
        <v>1.1079671484909568</v>
      </c>
      <c r="J85" s="2"/>
    </row>
    <row r="86" spans="1:10" ht="12.75">
      <c r="A86" t="s">
        <v>552</v>
      </c>
      <c r="B86">
        <v>614411</v>
      </c>
      <c r="C86">
        <v>4430158</v>
      </c>
      <c r="D86" s="4">
        <v>4833</v>
      </c>
      <c r="E86" s="4">
        <v>-6529.7</v>
      </c>
      <c r="F86" s="4">
        <v>11362.7</v>
      </c>
      <c r="G86" s="2">
        <v>1.4834</v>
      </c>
      <c r="H86" s="2">
        <v>1.38563</v>
      </c>
      <c r="I86" s="2">
        <v>1.1726771938240859</v>
      </c>
      <c r="J86" s="2"/>
    </row>
    <row r="87" spans="1:10" ht="12.75">
      <c r="A87" t="s">
        <v>552</v>
      </c>
      <c r="B87">
        <v>614411</v>
      </c>
      <c r="C87">
        <v>4430158</v>
      </c>
      <c r="D87" s="4">
        <v>4833</v>
      </c>
      <c r="E87" s="4">
        <v>-7296.1</v>
      </c>
      <c r="F87" s="4">
        <v>12129.1</v>
      </c>
      <c r="G87" s="2">
        <v>1.62685</v>
      </c>
      <c r="H87" s="2">
        <v>1.49968</v>
      </c>
      <c r="I87" s="2">
        <v>1.2624068421611696</v>
      </c>
      <c r="J87" s="2"/>
    </row>
    <row r="88" spans="1:10" ht="12.75">
      <c r="A88" t="s">
        <v>552</v>
      </c>
      <c r="B88">
        <v>614411</v>
      </c>
      <c r="C88">
        <v>4430158</v>
      </c>
      <c r="D88" s="4">
        <v>4833</v>
      </c>
      <c r="E88" s="4">
        <v>-8058.3</v>
      </c>
      <c r="F88" s="4">
        <v>12891.3</v>
      </c>
      <c r="G88" s="2">
        <v>1.78136</v>
      </c>
      <c r="H88" s="2">
        <v>1.64026</v>
      </c>
      <c r="I88" s="2">
        <v>1.3567750843595832</v>
      </c>
      <c r="J88" s="2"/>
    </row>
    <row r="89" spans="1:10" ht="12.75">
      <c r="A89" t="s">
        <v>552</v>
      </c>
      <c r="B89">
        <v>614411</v>
      </c>
      <c r="C89">
        <v>4430158</v>
      </c>
      <c r="D89" s="4">
        <v>4833</v>
      </c>
      <c r="E89" s="4">
        <v>-8817</v>
      </c>
      <c r="F89" s="4">
        <v>13650</v>
      </c>
      <c r="G89" s="2">
        <v>1.94781</v>
      </c>
      <c r="H89" s="2">
        <v>1.78056</v>
      </c>
      <c r="I89" s="2">
        <v>1.4558673197796566</v>
      </c>
      <c r="J89" s="2"/>
    </row>
    <row r="90" spans="1:10" ht="12.75">
      <c r="A90" t="s">
        <v>552</v>
      </c>
      <c r="B90">
        <v>614411</v>
      </c>
      <c r="C90">
        <v>4430158</v>
      </c>
      <c r="D90" s="4">
        <v>4833</v>
      </c>
      <c r="E90" s="4">
        <v>-9572.4</v>
      </c>
      <c r="F90" s="4">
        <v>14405.4</v>
      </c>
      <c r="G90" s="2">
        <v>2.12714</v>
      </c>
      <c r="H90" s="2">
        <v>1.91653</v>
      </c>
      <c r="I90" s="2">
        <v>1.5597169029755946</v>
      </c>
      <c r="J90" s="2"/>
    </row>
    <row r="91" spans="1:10" ht="12.75">
      <c r="A91" t="s">
        <v>552</v>
      </c>
      <c r="B91">
        <v>614411</v>
      </c>
      <c r="C91">
        <v>4430158</v>
      </c>
      <c r="D91" s="4">
        <v>4833</v>
      </c>
      <c r="E91" s="4">
        <v>-10325</v>
      </c>
      <c r="F91" s="4">
        <v>15158</v>
      </c>
      <c r="G91" s="2">
        <v>2.32034</v>
      </c>
      <c r="H91" s="2">
        <v>2.07977</v>
      </c>
      <c r="I91" s="2">
        <v>1.668406520945382</v>
      </c>
      <c r="J91" s="2"/>
    </row>
    <row r="92" spans="1:10" ht="12.75">
      <c r="A92" t="s">
        <v>552</v>
      </c>
      <c r="B92">
        <v>614411</v>
      </c>
      <c r="C92">
        <v>4430158</v>
      </c>
      <c r="D92" s="4">
        <v>4833</v>
      </c>
      <c r="E92" s="4">
        <v>-10837.7</v>
      </c>
      <c r="F92" s="4">
        <v>15670.7</v>
      </c>
      <c r="G92" s="2">
        <v>2.45196</v>
      </c>
      <c r="H92" s="2">
        <v>2.18051</v>
      </c>
      <c r="I92" s="2">
        <v>1.7454762678485736</v>
      </c>
      <c r="J92" s="2"/>
    </row>
    <row r="93" spans="1:10" ht="12.75">
      <c r="A93" t="s">
        <v>552</v>
      </c>
      <c r="B93">
        <v>614411</v>
      </c>
      <c r="C93">
        <v>4430158</v>
      </c>
      <c r="D93" s="4">
        <v>4833</v>
      </c>
      <c r="E93" s="4">
        <v>-10994.2</v>
      </c>
      <c r="F93" s="4">
        <v>15827.2</v>
      </c>
      <c r="G93" s="2">
        <v>2.48722</v>
      </c>
      <c r="H93" s="2">
        <v>2.20506</v>
      </c>
      <c r="I93" s="2">
        <v>1.769494660798614</v>
      </c>
      <c r="J93" s="2"/>
    </row>
    <row r="94" spans="1:10" ht="12.75">
      <c r="A94" t="s">
        <v>552</v>
      </c>
      <c r="B94">
        <v>614411</v>
      </c>
      <c r="C94">
        <v>4430158</v>
      </c>
      <c r="D94" s="4">
        <v>4833</v>
      </c>
      <c r="E94" s="4">
        <v>-11033.2</v>
      </c>
      <c r="F94" s="4">
        <v>15866.2</v>
      </c>
      <c r="G94" s="2">
        <v>2.49839</v>
      </c>
      <c r="H94" s="2">
        <v>2.2127</v>
      </c>
      <c r="I94" s="2">
        <v>1.7755161400797306</v>
      </c>
      <c r="J94" s="2"/>
    </row>
    <row r="95" spans="1:10" ht="12.75">
      <c r="A95" t="s">
        <v>552</v>
      </c>
      <c r="B95">
        <v>614411</v>
      </c>
      <c r="C95">
        <v>4430158</v>
      </c>
      <c r="D95" s="4">
        <v>4833</v>
      </c>
      <c r="E95" s="4">
        <v>-11072.2</v>
      </c>
      <c r="F95" s="4">
        <v>15905.2</v>
      </c>
      <c r="G95" s="2">
        <v>2.50961</v>
      </c>
      <c r="H95" s="2">
        <v>2.22031</v>
      </c>
      <c r="I95" s="2">
        <v>1.781552030537739</v>
      </c>
      <c r="J95" s="2"/>
    </row>
    <row r="96" spans="1:10" ht="12.75">
      <c r="A96" t="s">
        <v>552</v>
      </c>
      <c r="B96">
        <v>614411</v>
      </c>
      <c r="C96">
        <v>4430158</v>
      </c>
      <c r="D96" s="4">
        <v>4833</v>
      </c>
      <c r="E96" s="4">
        <v>-11111.2</v>
      </c>
      <c r="F96" s="4">
        <v>15944.2</v>
      </c>
      <c r="G96" s="2">
        <v>2.52087</v>
      </c>
      <c r="H96" s="2">
        <v>2.2279</v>
      </c>
      <c r="I96" s="2">
        <v>1.7876023431887802</v>
      </c>
      <c r="J96" s="2"/>
    </row>
    <row r="97" spans="1:10" ht="12.75">
      <c r="A97" t="s">
        <v>552</v>
      </c>
      <c r="B97">
        <v>614411</v>
      </c>
      <c r="C97">
        <v>4430158</v>
      </c>
      <c r="D97" s="4">
        <v>4833</v>
      </c>
      <c r="E97" s="4">
        <v>-11130.7</v>
      </c>
      <c r="F97" s="4">
        <v>15963.7</v>
      </c>
      <c r="G97" s="2">
        <v>2.52651</v>
      </c>
      <c r="H97" s="2">
        <v>2.2317</v>
      </c>
      <c r="I97" s="2">
        <v>1.7906329112810795</v>
      </c>
      <c r="J97" s="2"/>
    </row>
    <row r="98" spans="1:10" ht="12.75">
      <c r="A98" t="s">
        <v>552</v>
      </c>
      <c r="B98">
        <v>614411</v>
      </c>
      <c r="C98">
        <v>4430158</v>
      </c>
      <c r="D98" s="4">
        <v>4833</v>
      </c>
      <c r="E98" s="4">
        <v>-11130.7</v>
      </c>
      <c r="F98" s="4">
        <v>15963.7</v>
      </c>
      <c r="G98" s="2">
        <v>2.52651</v>
      </c>
      <c r="H98" s="2">
        <v>2.2317</v>
      </c>
      <c r="I98" s="2">
        <v>1.7906329112810795</v>
      </c>
      <c r="J98" s="2"/>
    </row>
    <row r="99" spans="1:10" ht="12.75">
      <c r="A99" t="s">
        <v>552</v>
      </c>
      <c r="B99">
        <v>614411</v>
      </c>
      <c r="C99">
        <v>4430158</v>
      </c>
      <c r="D99" s="4">
        <v>4833</v>
      </c>
      <c r="E99" s="4">
        <v>-11130.7</v>
      </c>
      <c r="F99" s="4">
        <v>15963.7</v>
      </c>
      <c r="G99" s="2">
        <v>2.52651</v>
      </c>
      <c r="H99" s="2">
        <v>2.2317</v>
      </c>
      <c r="I99" s="2">
        <v>1.7906329112810795</v>
      </c>
      <c r="J99" s="2"/>
    </row>
    <row r="100" spans="1:10" ht="12.75">
      <c r="A100" t="s">
        <v>552</v>
      </c>
      <c r="B100">
        <v>614411</v>
      </c>
      <c r="C100">
        <v>4430158</v>
      </c>
      <c r="D100" s="4">
        <v>4833</v>
      </c>
      <c r="E100" s="4">
        <v>-11242.3</v>
      </c>
      <c r="F100" s="4">
        <v>16075.3</v>
      </c>
      <c r="G100" s="2">
        <v>2.56598</v>
      </c>
      <c r="H100" s="2">
        <v>2.25809</v>
      </c>
      <c r="I100" s="2">
        <v>1.8080465717076208</v>
      </c>
      <c r="J100" s="2"/>
    </row>
    <row r="101" spans="1:10" ht="12.75">
      <c r="A101" t="s">
        <v>552</v>
      </c>
      <c r="B101">
        <v>614411</v>
      </c>
      <c r="C101">
        <v>4430158</v>
      </c>
      <c r="D101" s="4">
        <v>4833</v>
      </c>
      <c r="E101" s="4">
        <v>-11465.3</v>
      </c>
      <c r="F101" s="4">
        <v>16298.3</v>
      </c>
      <c r="G101" s="2">
        <v>2.64661</v>
      </c>
      <c r="H101" s="2">
        <v>2.31256</v>
      </c>
      <c r="I101" s="2">
        <v>1.8431978801639275</v>
      </c>
      <c r="J101" s="2"/>
    </row>
    <row r="102" spans="1:10" ht="12.75">
      <c r="A102" t="s">
        <v>552</v>
      </c>
      <c r="B102">
        <v>614411</v>
      </c>
      <c r="C102">
        <v>4430158</v>
      </c>
      <c r="D102" s="4">
        <v>4833</v>
      </c>
      <c r="E102" s="4">
        <v>-11648.8</v>
      </c>
      <c r="F102" s="4">
        <v>16481.8</v>
      </c>
      <c r="G102" s="2">
        <v>2.70443</v>
      </c>
      <c r="H102" s="2">
        <v>2.35309</v>
      </c>
      <c r="I102" s="2">
        <v>1.8724791248227461</v>
      </c>
      <c r="J102" s="2"/>
    </row>
    <row r="103" spans="1:10" ht="12.75">
      <c r="A103" t="s">
        <v>552</v>
      </c>
      <c r="B103">
        <v>614411</v>
      </c>
      <c r="C103">
        <v>4430158</v>
      </c>
      <c r="D103" s="4">
        <v>4833</v>
      </c>
      <c r="E103" s="4">
        <v>-11874.8</v>
      </c>
      <c r="F103" s="4">
        <v>16707.8</v>
      </c>
      <c r="G103" s="2">
        <v>2.76334</v>
      </c>
      <c r="H103" s="2">
        <v>2.39581</v>
      </c>
      <c r="I103" s="2">
        <v>1.9089860062878188</v>
      </c>
      <c r="J103" s="2"/>
    </row>
    <row r="104" spans="1:10" ht="12.75">
      <c r="A104" t="s">
        <v>552</v>
      </c>
      <c r="B104">
        <v>614411</v>
      </c>
      <c r="C104">
        <v>4430158</v>
      </c>
      <c r="D104" s="4">
        <v>4833</v>
      </c>
      <c r="E104" s="4">
        <v>-12079.8</v>
      </c>
      <c r="F104" s="4">
        <v>16912.8</v>
      </c>
      <c r="G104" s="2">
        <v>2.82033</v>
      </c>
      <c r="H104" s="2">
        <v>2.43807</v>
      </c>
      <c r="I104" s="2">
        <v>1.9425261317515492</v>
      </c>
      <c r="J104" s="2"/>
    </row>
    <row r="105" spans="1:10" ht="12.75">
      <c r="A105" t="s">
        <v>552</v>
      </c>
      <c r="B105">
        <v>614411</v>
      </c>
      <c r="C105">
        <v>4430158</v>
      </c>
      <c r="D105" s="4">
        <v>4833</v>
      </c>
      <c r="E105" s="4">
        <v>-12130.8</v>
      </c>
      <c r="F105" s="4">
        <v>16963.8</v>
      </c>
      <c r="G105" s="2">
        <v>2.83459</v>
      </c>
      <c r="H105" s="2">
        <v>2.4487</v>
      </c>
      <c r="I105" s="2">
        <v>1.9509333304063148</v>
      </c>
      <c r="J105" s="2"/>
    </row>
    <row r="106" spans="1:10" ht="12.75">
      <c r="A106" t="s">
        <v>552</v>
      </c>
      <c r="B106">
        <v>614411</v>
      </c>
      <c r="C106">
        <v>4430158</v>
      </c>
      <c r="D106" s="4">
        <v>4833</v>
      </c>
      <c r="E106" s="4">
        <v>-12130.8</v>
      </c>
      <c r="F106" s="4">
        <v>16963.8</v>
      </c>
      <c r="G106" s="2">
        <v>2.83459</v>
      </c>
      <c r="H106" s="2">
        <v>2.4487</v>
      </c>
      <c r="I106" s="2">
        <v>1.9509333304063148</v>
      </c>
      <c r="J106" s="2"/>
    </row>
    <row r="107" spans="1:10" ht="12.75">
      <c r="A107" t="s">
        <v>552</v>
      </c>
      <c r="B107">
        <v>614411</v>
      </c>
      <c r="C107">
        <v>4430158</v>
      </c>
      <c r="D107" s="4">
        <v>4833</v>
      </c>
      <c r="E107" s="4">
        <v>-12245.9</v>
      </c>
      <c r="F107" s="4">
        <v>17078.9</v>
      </c>
      <c r="G107" s="2">
        <v>2.86496</v>
      </c>
      <c r="H107" s="2">
        <v>2.47129</v>
      </c>
      <c r="I107" s="2">
        <v>1.9699998023154421</v>
      </c>
      <c r="J107" s="2"/>
    </row>
    <row r="108" spans="1:10" ht="12.75">
      <c r="A108" t="s">
        <v>552</v>
      </c>
      <c r="B108">
        <v>614411</v>
      </c>
      <c r="C108">
        <v>4430158</v>
      </c>
      <c r="D108" s="4">
        <v>4833</v>
      </c>
      <c r="E108" s="4">
        <v>-12476</v>
      </c>
      <c r="F108" s="4">
        <v>17309</v>
      </c>
      <c r="G108" s="2">
        <v>2.92658</v>
      </c>
      <c r="H108" s="2">
        <v>2.51648</v>
      </c>
      <c r="I108" s="2">
        <v>2.0085018169588125</v>
      </c>
      <c r="J108" s="2"/>
    </row>
    <row r="109" spans="1:10" ht="12.75">
      <c r="A109" t="s">
        <v>552</v>
      </c>
      <c r="B109">
        <v>614411</v>
      </c>
      <c r="C109">
        <v>4430158</v>
      </c>
      <c r="D109" s="4">
        <v>4833</v>
      </c>
      <c r="E109" s="4">
        <v>-12705.9</v>
      </c>
      <c r="F109" s="4">
        <v>17538.9</v>
      </c>
      <c r="G109" s="2">
        <v>2.98932</v>
      </c>
      <c r="H109" s="2">
        <v>2.56078</v>
      </c>
      <c r="I109" s="2">
        <v>2.04748573719354</v>
      </c>
      <c r="J109" s="2"/>
    </row>
    <row r="110" spans="1:10" ht="12.75">
      <c r="A110" t="s">
        <v>552</v>
      </c>
      <c r="B110">
        <v>614411</v>
      </c>
      <c r="C110">
        <v>4430158</v>
      </c>
      <c r="D110" s="4">
        <v>4833</v>
      </c>
      <c r="E110" s="4">
        <v>-12833.5</v>
      </c>
      <c r="F110" s="4">
        <v>17666.5</v>
      </c>
      <c r="G110" s="2">
        <v>3.02645</v>
      </c>
      <c r="H110" s="2">
        <v>2.58588</v>
      </c>
      <c r="I110" s="2">
        <v>2.069345906492515</v>
      </c>
      <c r="J110" s="2"/>
    </row>
    <row r="111" spans="1:10" ht="12.75">
      <c r="A111" t="s">
        <v>552</v>
      </c>
      <c r="B111">
        <v>614411</v>
      </c>
      <c r="C111">
        <v>4430158</v>
      </c>
      <c r="D111" s="4">
        <v>4833</v>
      </c>
      <c r="E111" s="4">
        <v>-12858.8</v>
      </c>
      <c r="F111" s="4">
        <v>17691.8</v>
      </c>
      <c r="G111" s="2">
        <v>3.03712</v>
      </c>
      <c r="H111" s="2">
        <v>2.59291</v>
      </c>
      <c r="I111" s="2">
        <v>2.073699222103926</v>
      </c>
      <c r="J111" s="2"/>
    </row>
    <row r="112" spans="1:10" ht="12.75">
      <c r="A112" t="s">
        <v>552</v>
      </c>
      <c r="B112">
        <v>614411</v>
      </c>
      <c r="C112">
        <v>4430158</v>
      </c>
      <c r="D112" s="4">
        <v>4833</v>
      </c>
      <c r="E112" s="4">
        <v>-12884.1</v>
      </c>
      <c r="F112" s="4">
        <v>17717.1</v>
      </c>
      <c r="G112" s="2">
        <v>3.04781</v>
      </c>
      <c r="H112" s="2">
        <v>2.5999</v>
      </c>
      <c r="I112" s="2">
        <v>2.0780588234387665</v>
      </c>
      <c r="J112" s="2"/>
    </row>
    <row r="113" spans="1:10" ht="12.75">
      <c r="A113" t="s">
        <v>552</v>
      </c>
      <c r="B113">
        <v>614411</v>
      </c>
      <c r="C113">
        <v>4430158</v>
      </c>
      <c r="D113" s="4">
        <v>4833</v>
      </c>
      <c r="E113" s="4">
        <v>-12896.8</v>
      </c>
      <c r="F113" s="4">
        <v>17729.8</v>
      </c>
      <c r="G113" s="2">
        <v>3.05317</v>
      </c>
      <c r="H113" s="2">
        <v>2.60337</v>
      </c>
      <c r="I113" s="2">
        <v>2.0802496104814168</v>
      </c>
      <c r="J113" s="2"/>
    </row>
    <row r="114" spans="1:10" ht="12.75">
      <c r="A114" t="s">
        <v>552</v>
      </c>
      <c r="B114">
        <v>614411</v>
      </c>
      <c r="C114">
        <v>4430158</v>
      </c>
      <c r="D114" s="4">
        <v>4833</v>
      </c>
      <c r="E114" s="4">
        <v>-12896.8</v>
      </c>
      <c r="F114" s="4">
        <v>17729.8</v>
      </c>
      <c r="G114" s="2">
        <v>3.05317</v>
      </c>
      <c r="H114" s="2">
        <v>2.60337</v>
      </c>
      <c r="I114" s="2">
        <v>2.0802496104814168</v>
      </c>
      <c r="J114" s="2"/>
    </row>
    <row r="115" spans="1:10" ht="12.75">
      <c r="A115" t="s">
        <v>552</v>
      </c>
      <c r="B115">
        <v>614411</v>
      </c>
      <c r="C115">
        <v>4430158</v>
      </c>
      <c r="D115" s="4">
        <v>4833</v>
      </c>
      <c r="E115" s="4">
        <v>-12896.8</v>
      </c>
      <c r="F115" s="4">
        <v>17729.8</v>
      </c>
      <c r="G115" s="2">
        <v>3.05317</v>
      </c>
      <c r="H115" s="2">
        <v>2.60337</v>
      </c>
      <c r="I115" s="2">
        <v>2.0802496104814168</v>
      </c>
      <c r="J115" s="2"/>
    </row>
    <row r="116" spans="1:10" ht="12.75">
      <c r="A116" t="s">
        <v>552</v>
      </c>
      <c r="B116">
        <v>614411</v>
      </c>
      <c r="C116">
        <v>4430158</v>
      </c>
      <c r="D116" s="4">
        <v>4833</v>
      </c>
      <c r="E116" s="4">
        <v>-13019.8</v>
      </c>
      <c r="F116" s="4">
        <v>17852.8</v>
      </c>
      <c r="G116" s="2">
        <v>3.10572</v>
      </c>
      <c r="H116" s="2">
        <v>2.63633</v>
      </c>
      <c r="I116" s="2">
        <v>2.101549543382248</v>
      </c>
      <c r="J116" s="2"/>
    </row>
    <row r="117" spans="1:10" ht="12.75">
      <c r="A117" t="s">
        <v>552</v>
      </c>
      <c r="B117">
        <v>614411</v>
      </c>
      <c r="C117">
        <v>4430158</v>
      </c>
      <c r="D117" s="4">
        <v>4833</v>
      </c>
      <c r="E117" s="4">
        <v>-13156.8</v>
      </c>
      <c r="F117" s="4">
        <v>17989.8</v>
      </c>
      <c r="G117" s="2">
        <v>3.16476</v>
      </c>
      <c r="H117" s="2">
        <v>2.67129</v>
      </c>
      <c r="I117" s="2">
        <v>2.1254493237207157</v>
      </c>
      <c r="J117" s="2"/>
    </row>
    <row r="118" spans="1:10" ht="12.75">
      <c r="A118" t="s">
        <v>552</v>
      </c>
      <c r="B118">
        <v>614411</v>
      </c>
      <c r="C118">
        <v>4430158</v>
      </c>
      <c r="D118" s="4">
        <v>4833</v>
      </c>
      <c r="E118" s="4">
        <v>-13299.8</v>
      </c>
      <c r="F118" s="4">
        <v>18132.8</v>
      </c>
      <c r="G118" s="2">
        <v>3.21004</v>
      </c>
      <c r="H118" s="2">
        <v>2.69691</v>
      </c>
      <c r="I118" s="2">
        <v>2.1505935682443464</v>
      </c>
      <c r="J118" s="2"/>
    </row>
    <row r="119" spans="1:10" ht="12.75">
      <c r="A119" t="s">
        <v>552</v>
      </c>
      <c r="B119">
        <v>614411</v>
      </c>
      <c r="C119">
        <v>4430158</v>
      </c>
      <c r="D119" s="4">
        <v>4833</v>
      </c>
      <c r="E119" s="4">
        <v>-13428.8</v>
      </c>
      <c r="F119" s="4">
        <v>18261.8</v>
      </c>
      <c r="G119" s="2">
        <v>3.25011</v>
      </c>
      <c r="H119" s="2">
        <v>2.719</v>
      </c>
      <c r="I119" s="2">
        <v>2.1734499032162375</v>
      </c>
      <c r="J119" s="2"/>
    </row>
    <row r="120" spans="1:10" ht="12.75">
      <c r="A120" t="s">
        <v>552</v>
      </c>
      <c r="B120">
        <v>614411</v>
      </c>
      <c r="C120">
        <v>4430158</v>
      </c>
      <c r="D120" s="4">
        <v>4833</v>
      </c>
      <c r="E120" s="4">
        <v>-13428.8</v>
      </c>
      <c r="F120" s="4">
        <v>18261.8</v>
      </c>
      <c r="G120" s="2">
        <v>3.25011</v>
      </c>
      <c r="H120" s="2">
        <v>2.719</v>
      </c>
      <c r="I120" s="2">
        <v>2.1734499032162375</v>
      </c>
      <c r="J120" s="2"/>
    </row>
    <row r="121" spans="1:10" ht="12.75">
      <c r="A121" t="s">
        <v>552</v>
      </c>
      <c r="B121">
        <v>614411</v>
      </c>
      <c r="C121">
        <v>4430158</v>
      </c>
      <c r="D121" s="4">
        <v>4833</v>
      </c>
      <c r="E121" s="4">
        <v>-13428.8</v>
      </c>
      <c r="F121" s="4">
        <v>18261.8</v>
      </c>
      <c r="G121" s="2">
        <v>3.25011</v>
      </c>
      <c r="H121" s="2">
        <v>2.719</v>
      </c>
      <c r="I121" s="2">
        <v>2.1734499032162375</v>
      </c>
      <c r="J121" s="2"/>
    </row>
    <row r="122" spans="1:10" ht="12.75">
      <c r="A122" t="s">
        <v>552</v>
      </c>
      <c r="B122">
        <v>614411</v>
      </c>
      <c r="C122">
        <v>4430158</v>
      </c>
      <c r="D122" s="4">
        <v>4833</v>
      </c>
      <c r="E122" s="4">
        <v>-13457.3</v>
      </c>
      <c r="F122" s="4">
        <v>18290.3</v>
      </c>
      <c r="G122" s="2">
        <v>3.25999</v>
      </c>
      <c r="H122" s="2">
        <v>2.7244</v>
      </c>
      <c r="I122" s="2">
        <v>2.17852183179167</v>
      </c>
      <c r="J122" s="2"/>
    </row>
    <row r="123" spans="1:10" ht="12.75">
      <c r="A123" t="s">
        <v>552</v>
      </c>
      <c r="B123">
        <v>614411</v>
      </c>
      <c r="C123">
        <v>4430158</v>
      </c>
      <c r="D123" s="4">
        <v>4833</v>
      </c>
      <c r="E123" s="4">
        <v>-13539.6</v>
      </c>
      <c r="F123" s="4">
        <v>18372.6</v>
      </c>
      <c r="G123" s="2">
        <v>3.28438</v>
      </c>
      <c r="H123" s="2">
        <v>2.73765</v>
      </c>
      <c r="I123" s="2">
        <v>2.193213456540093</v>
      </c>
      <c r="J123" s="2"/>
    </row>
    <row r="124" spans="1:10" ht="12.75">
      <c r="A124" t="s">
        <v>552</v>
      </c>
      <c r="B124">
        <v>614411</v>
      </c>
      <c r="C124">
        <v>4430158</v>
      </c>
      <c r="D124" s="4">
        <v>4833</v>
      </c>
      <c r="E124" s="4">
        <v>-13647.1</v>
      </c>
      <c r="F124" s="4">
        <v>18480.1</v>
      </c>
      <c r="G124" s="2">
        <v>3.31353</v>
      </c>
      <c r="H124" s="2">
        <v>2.75343</v>
      </c>
      <c r="I124" s="2">
        <v>2.2125051564565297</v>
      </c>
      <c r="J124" s="2"/>
    </row>
    <row r="125" spans="1:10" ht="12.75">
      <c r="A125" t="s">
        <v>552</v>
      </c>
      <c r="B125">
        <v>614411</v>
      </c>
      <c r="C125">
        <v>4430158</v>
      </c>
      <c r="D125" s="4">
        <v>4833</v>
      </c>
      <c r="E125" s="4">
        <v>-13828.3</v>
      </c>
      <c r="F125" s="4">
        <v>18661.3</v>
      </c>
      <c r="G125" s="2">
        <v>3.36477</v>
      </c>
      <c r="H125" s="2">
        <v>2.7812</v>
      </c>
      <c r="I125" s="2">
        <v>2.2452838734235456</v>
      </c>
      <c r="J125" s="2"/>
    </row>
    <row r="126" spans="1:10" ht="12.75">
      <c r="A126" t="s">
        <v>552</v>
      </c>
      <c r="B126">
        <v>614411</v>
      </c>
      <c r="C126">
        <v>4430158</v>
      </c>
      <c r="D126" s="4">
        <v>4833</v>
      </c>
      <c r="E126" s="4">
        <v>-14083.3</v>
      </c>
      <c r="F126" s="4">
        <v>18916.3</v>
      </c>
      <c r="G126" s="2">
        <v>3.439</v>
      </c>
      <c r="H126" s="2">
        <v>2.82201</v>
      </c>
      <c r="I126" s="2">
        <v>2.291969772136156</v>
      </c>
      <c r="J126" s="2"/>
    </row>
    <row r="127" spans="1:10" ht="12.75">
      <c r="A127" t="s">
        <v>552</v>
      </c>
      <c r="B127">
        <v>614411</v>
      </c>
      <c r="C127">
        <v>4430158</v>
      </c>
      <c r="D127" s="4">
        <v>4833</v>
      </c>
      <c r="E127" s="4">
        <v>-14385.8</v>
      </c>
      <c r="F127" s="4">
        <v>19218.8</v>
      </c>
      <c r="G127" s="2">
        <v>3.53442</v>
      </c>
      <c r="H127" s="2">
        <v>2.8758</v>
      </c>
      <c r="I127" s="2">
        <v>2.348200520296359</v>
      </c>
      <c r="J127" s="2"/>
    </row>
    <row r="128" spans="1:10" ht="12.75">
      <c r="A128" t="s">
        <v>552</v>
      </c>
      <c r="B128">
        <v>614411</v>
      </c>
      <c r="C128">
        <v>4430158</v>
      </c>
      <c r="D128" s="4">
        <v>4833</v>
      </c>
      <c r="E128" s="4">
        <v>-14560.8</v>
      </c>
      <c r="F128" s="4">
        <v>19393.8</v>
      </c>
      <c r="G128" s="2">
        <v>3.59312</v>
      </c>
      <c r="H128" s="2">
        <v>2.90934</v>
      </c>
      <c r="I128" s="2">
        <v>2.3811531338347436</v>
      </c>
      <c r="J128" s="2"/>
    </row>
    <row r="129" spans="1:10" ht="12.75">
      <c r="A129" t="s">
        <v>552</v>
      </c>
      <c r="B129">
        <v>614411</v>
      </c>
      <c r="C129">
        <v>4430158</v>
      </c>
      <c r="D129" s="4">
        <v>4833</v>
      </c>
      <c r="E129" s="4">
        <v>-14650.8</v>
      </c>
      <c r="F129" s="4">
        <v>19483.8</v>
      </c>
      <c r="G129" s="2">
        <v>3.63273</v>
      </c>
      <c r="H129" s="2">
        <v>2.93195</v>
      </c>
      <c r="I129" s="2">
        <v>2.398221208489133</v>
      </c>
      <c r="J129" s="2"/>
    </row>
    <row r="130" spans="1:10" ht="12.75">
      <c r="A130" t="s">
        <v>552</v>
      </c>
      <c r="B130">
        <v>614411</v>
      </c>
      <c r="C130">
        <v>4430158</v>
      </c>
      <c r="D130" s="4">
        <v>4833</v>
      </c>
      <c r="E130" s="4">
        <v>-14830.8</v>
      </c>
      <c r="F130" s="4">
        <v>19663.8</v>
      </c>
      <c r="G130" s="2">
        <v>3.71318</v>
      </c>
      <c r="H130" s="2">
        <v>2.97722</v>
      </c>
      <c r="I130" s="2">
        <v>2.432604676765777</v>
      </c>
      <c r="J130" s="2"/>
    </row>
    <row r="131" spans="1:10" ht="12.75">
      <c r="A131" t="s">
        <v>552</v>
      </c>
      <c r="B131">
        <v>614411</v>
      </c>
      <c r="C131">
        <v>4430158</v>
      </c>
      <c r="D131" s="4">
        <v>4833</v>
      </c>
      <c r="E131" s="4">
        <v>-14981.5</v>
      </c>
      <c r="F131" s="4">
        <v>19814.5</v>
      </c>
      <c r="G131" s="2">
        <v>3.77586</v>
      </c>
      <c r="H131" s="2">
        <v>3.01138</v>
      </c>
      <c r="I131" s="2">
        <v>2.461645591721151</v>
      </c>
      <c r="J131" s="2"/>
    </row>
    <row r="132" spans="1:10" ht="12.75">
      <c r="A132" t="s">
        <v>552</v>
      </c>
      <c r="B132">
        <v>614411</v>
      </c>
      <c r="C132">
        <v>4430158</v>
      </c>
      <c r="D132" s="4">
        <v>4833</v>
      </c>
      <c r="E132" s="4">
        <v>-15102.7</v>
      </c>
      <c r="F132" s="4">
        <v>19935.7</v>
      </c>
      <c r="G132" s="2">
        <v>3.81991</v>
      </c>
      <c r="H132" s="2">
        <v>3.03456</v>
      </c>
      <c r="I132" s="2">
        <v>2.485170317379527</v>
      </c>
      <c r="J132" s="2"/>
    </row>
    <row r="133" spans="1:10" ht="12.75">
      <c r="A133" t="s">
        <v>552</v>
      </c>
      <c r="B133">
        <v>614411</v>
      </c>
      <c r="C133">
        <v>4430158</v>
      </c>
      <c r="D133" s="4">
        <v>4833</v>
      </c>
      <c r="E133" s="4">
        <v>-15223.9</v>
      </c>
      <c r="F133" s="4">
        <v>20056.9</v>
      </c>
      <c r="G133" s="2">
        <v>3.86446</v>
      </c>
      <c r="H133" s="2">
        <v>3.05721</v>
      </c>
      <c r="I133" s="2">
        <v>2.5088457930976915</v>
      </c>
      <c r="J133" s="2"/>
    </row>
    <row r="134" spans="1:10" ht="12.75">
      <c r="A134" t="s">
        <v>552</v>
      </c>
      <c r="B134">
        <v>614411</v>
      </c>
      <c r="C134">
        <v>4430158</v>
      </c>
      <c r="D134" s="4">
        <v>4833</v>
      </c>
      <c r="E134" s="4">
        <v>-5307.9</v>
      </c>
      <c r="F134" s="4">
        <v>10140.9</v>
      </c>
      <c r="G134" s="2"/>
      <c r="H134" s="2"/>
      <c r="I134" s="2"/>
      <c r="J134" s="2">
        <v>0.8941539838367479</v>
      </c>
    </row>
    <row r="135" spans="1:10" ht="12.75">
      <c r="A135" t="s">
        <v>552</v>
      </c>
      <c r="B135">
        <v>614411</v>
      </c>
      <c r="C135">
        <v>4430158</v>
      </c>
      <c r="D135" s="4">
        <v>4833</v>
      </c>
      <c r="E135" s="4">
        <v>-5822</v>
      </c>
      <c r="F135" s="4">
        <v>10655</v>
      </c>
      <c r="G135" s="2"/>
      <c r="H135" s="2"/>
      <c r="I135" s="2"/>
      <c r="J135" s="2">
        <v>1.46</v>
      </c>
    </row>
    <row r="136" spans="1:10" ht="12.75">
      <c r="A136" t="s">
        <v>552</v>
      </c>
      <c r="B136">
        <v>614411</v>
      </c>
      <c r="C136">
        <v>4430158</v>
      </c>
      <c r="D136" s="4">
        <v>4833</v>
      </c>
      <c r="E136" s="4">
        <v>-6188.3</v>
      </c>
      <c r="F136" s="4">
        <v>11021.3</v>
      </c>
      <c r="G136" s="2"/>
      <c r="H136" s="2"/>
      <c r="I136" s="2"/>
      <c r="J136" s="2">
        <v>1.164186689698506</v>
      </c>
    </row>
    <row r="137" spans="1:10" ht="12.75">
      <c r="A137" t="s">
        <v>552</v>
      </c>
      <c r="B137">
        <v>614411</v>
      </c>
      <c r="C137">
        <v>4430158</v>
      </c>
      <c r="D137" s="4">
        <v>4833</v>
      </c>
      <c r="E137" s="4">
        <v>-7673.9749999999985</v>
      </c>
      <c r="F137" s="4">
        <v>12506.974999999999</v>
      </c>
      <c r="G137" s="2"/>
      <c r="H137" s="2"/>
      <c r="I137" s="2"/>
      <c r="J137" s="2">
        <v>1.2885566587519752</v>
      </c>
    </row>
    <row r="138" spans="1:10" ht="12.75">
      <c r="A138" t="s">
        <v>552</v>
      </c>
      <c r="B138">
        <v>614411</v>
      </c>
      <c r="C138">
        <v>4430158</v>
      </c>
      <c r="D138" s="4">
        <v>4833</v>
      </c>
      <c r="E138" s="4">
        <v>-9104.624999999998</v>
      </c>
      <c r="F138" s="4">
        <v>13937.624999999998</v>
      </c>
      <c r="G138" s="2"/>
      <c r="H138" s="2"/>
      <c r="I138" s="2"/>
      <c r="J138" s="2">
        <v>1.5468532758597495</v>
      </c>
    </row>
    <row r="139" spans="1:10" ht="12.75">
      <c r="A139" t="s">
        <v>552</v>
      </c>
      <c r="B139">
        <v>614411</v>
      </c>
      <c r="C139">
        <v>4430158</v>
      </c>
      <c r="D139" s="4">
        <v>4833</v>
      </c>
      <c r="E139" s="4">
        <v>-10095.074999999997</v>
      </c>
      <c r="F139" s="4">
        <v>14928.074999999997</v>
      </c>
      <c r="G139" s="2"/>
      <c r="H139" s="2"/>
      <c r="I139" s="2"/>
      <c r="J139" s="2">
        <v>1.6439842606719717</v>
      </c>
    </row>
    <row r="140" spans="1:10" ht="12.75">
      <c r="A140" t="s">
        <v>552</v>
      </c>
      <c r="B140">
        <v>614411</v>
      </c>
      <c r="C140">
        <v>4430158</v>
      </c>
      <c r="D140" s="4">
        <v>4833</v>
      </c>
      <c r="E140" s="4">
        <v>-11305.624999999998</v>
      </c>
      <c r="F140" s="4">
        <v>16138.624999999998</v>
      </c>
      <c r="G140" s="2"/>
      <c r="H140" s="2"/>
      <c r="I140" s="2"/>
      <c r="J140" s="2">
        <v>1.62738221832282</v>
      </c>
    </row>
    <row r="141" spans="1:10" ht="12.75">
      <c r="A141" t="s">
        <v>552</v>
      </c>
      <c r="B141">
        <v>614411</v>
      </c>
      <c r="C141">
        <v>4430158</v>
      </c>
      <c r="D141" s="4">
        <v>4833</v>
      </c>
      <c r="E141" s="4">
        <v>-14221.95</v>
      </c>
      <c r="F141" s="4">
        <v>19054.95</v>
      </c>
      <c r="G141" s="2"/>
      <c r="H141" s="2"/>
      <c r="I141" s="2"/>
      <c r="J141" s="2">
        <v>1.9936611509828284</v>
      </c>
    </row>
    <row r="142" spans="1:10" ht="12.75">
      <c r="A142" t="s">
        <v>552</v>
      </c>
      <c r="B142">
        <v>614411</v>
      </c>
      <c r="C142">
        <v>4430158</v>
      </c>
      <c r="D142" s="4">
        <v>4833</v>
      </c>
      <c r="E142" s="4">
        <v>-14497.074999999997</v>
      </c>
      <c r="F142" s="4">
        <v>19330.074999999997</v>
      </c>
      <c r="G142" s="2"/>
      <c r="H142" s="2"/>
      <c r="I142" s="2"/>
      <c r="J142" s="2">
        <v>2.206643809043496</v>
      </c>
    </row>
    <row r="143" spans="1:10" ht="12.75">
      <c r="A143" t="s">
        <v>553</v>
      </c>
      <c r="B143">
        <v>640533</v>
      </c>
      <c r="C143">
        <v>4383424</v>
      </c>
      <c r="D143" s="4">
        <v>7007</v>
      </c>
      <c r="E143" s="4">
        <v>7007</v>
      </c>
      <c r="F143" s="4">
        <v>0</v>
      </c>
      <c r="G143" s="2"/>
      <c r="H143" s="2"/>
      <c r="I143" s="2">
        <v>0.5303398146029963</v>
      </c>
      <c r="J143" s="2"/>
    </row>
    <row r="144" spans="1:10" ht="12.75">
      <c r="A144" t="s">
        <v>553</v>
      </c>
      <c r="B144">
        <v>640533</v>
      </c>
      <c r="C144">
        <v>4383424</v>
      </c>
      <c r="D144" s="4">
        <v>7007</v>
      </c>
      <c r="E144" s="4">
        <v>6807.404</v>
      </c>
      <c r="F144" s="4">
        <v>199.596</v>
      </c>
      <c r="G144" s="2">
        <v>0.390903</v>
      </c>
      <c r="H144" s="2">
        <v>0.449698</v>
      </c>
      <c r="I144" s="2">
        <v>0.5350252150716983</v>
      </c>
      <c r="J144" s="2"/>
    </row>
    <row r="145" spans="1:10" ht="12.75">
      <c r="A145" t="s">
        <v>553</v>
      </c>
      <c r="B145">
        <v>640533</v>
      </c>
      <c r="C145">
        <v>4383424</v>
      </c>
      <c r="D145" s="4">
        <v>7007</v>
      </c>
      <c r="E145" s="4">
        <v>6410.971</v>
      </c>
      <c r="F145" s="4">
        <v>596.029</v>
      </c>
      <c r="G145" s="2">
        <v>0.415552</v>
      </c>
      <c r="H145" s="2">
        <v>0.481044</v>
      </c>
      <c r="I145" s="2">
        <v>0.5451322577679889</v>
      </c>
      <c r="J145" s="2"/>
    </row>
    <row r="146" spans="1:10" ht="12.75">
      <c r="A146" t="s">
        <v>553</v>
      </c>
      <c r="B146">
        <v>640533</v>
      </c>
      <c r="C146">
        <v>4383424</v>
      </c>
      <c r="D146" s="4">
        <v>7007</v>
      </c>
      <c r="E146" s="4">
        <v>6019.728</v>
      </c>
      <c r="F146" s="4">
        <v>987.272</v>
      </c>
      <c r="G146" s="2">
        <v>0.441552</v>
      </c>
      <c r="H146" s="2">
        <v>0.508431</v>
      </c>
      <c r="I146" s="2">
        <v>0.5561583555018501</v>
      </c>
      <c r="J146" s="2"/>
    </row>
    <row r="147" spans="1:10" ht="12.75">
      <c r="A147" t="s">
        <v>553</v>
      </c>
      <c r="B147">
        <v>640533</v>
      </c>
      <c r="C147">
        <v>4383424</v>
      </c>
      <c r="D147" s="4">
        <v>7007</v>
      </c>
      <c r="E147" s="4">
        <v>5633.07</v>
      </c>
      <c r="F147" s="4">
        <v>1373.93</v>
      </c>
      <c r="G147" s="2">
        <v>0.468816</v>
      </c>
      <c r="H147" s="2">
        <v>0.528466</v>
      </c>
      <c r="I147" s="2">
        <v>0.5680891901293421</v>
      </c>
      <c r="J147" s="2"/>
    </row>
    <row r="148" spans="1:10" ht="12.75">
      <c r="A148" t="s">
        <v>553</v>
      </c>
      <c r="B148">
        <v>640533</v>
      </c>
      <c r="C148">
        <v>4383424</v>
      </c>
      <c r="D148" s="4">
        <v>7007</v>
      </c>
      <c r="E148" s="4">
        <v>5218.06</v>
      </c>
      <c r="F148" s="4">
        <v>1788.94</v>
      </c>
      <c r="G148" s="2">
        <v>0.49838</v>
      </c>
      <c r="H148" s="2">
        <v>0.552461</v>
      </c>
      <c r="I148" s="2">
        <v>0.5820473625820455</v>
      </c>
      <c r="J148" s="2"/>
    </row>
    <row r="149" spans="1:10" ht="12.75">
      <c r="A149" t="s">
        <v>553</v>
      </c>
      <c r="B149">
        <v>640533</v>
      </c>
      <c r="C149">
        <v>4383424</v>
      </c>
      <c r="D149" s="4">
        <v>7007</v>
      </c>
      <c r="E149" s="4">
        <v>4774.96</v>
      </c>
      <c r="F149" s="4">
        <v>2232.04</v>
      </c>
      <c r="G149" s="2">
        <v>0.530328</v>
      </c>
      <c r="H149" s="2">
        <v>0.582463</v>
      </c>
      <c r="I149" s="2">
        <v>0.598278047023598</v>
      </c>
      <c r="J149" s="2"/>
    </row>
    <row r="150" spans="1:10" ht="12.75">
      <c r="A150" t="s">
        <v>553</v>
      </c>
      <c r="B150">
        <v>640533</v>
      </c>
      <c r="C150">
        <v>4383424</v>
      </c>
      <c r="D150" s="4">
        <v>7007</v>
      </c>
      <c r="E150" s="4">
        <v>4336.45</v>
      </c>
      <c r="F150" s="4">
        <v>2670.55</v>
      </c>
      <c r="G150" s="2">
        <v>0.563547</v>
      </c>
      <c r="H150" s="2">
        <v>0.608278</v>
      </c>
      <c r="I150" s="2">
        <v>0.6157019122255747</v>
      </c>
      <c r="J150" s="2"/>
    </row>
    <row r="151" spans="1:10" ht="12.75">
      <c r="A151" t="s">
        <v>553</v>
      </c>
      <c r="B151">
        <v>640533</v>
      </c>
      <c r="C151">
        <v>4383424</v>
      </c>
      <c r="D151" s="4">
        <v>7007</v>
      </c>
      <c r="E151" s="4">
        <v>4118.28</v>
      </c>
      <c r="F151" s="4">
        <v>2888.72</v>
      </c>
      <c r="G151" s="2">
        <v>0.580857</v>
      </c>
      <c r="H151" s="2">
        <v>0.61801</v>
      </c>
      <c r="I151" s="2">
        <v>0.6248788083138948</v>
      </c>
      <c r="J151" s="2"/>
    </row>
    <row r="152" spans="1:10" ht="12.75">
      <c r="A152" t="s">
        <v>553</v>
      </c>
      <c r="B152">
        <v>640533</v>
      </c>
      <c r="C152">
        <v>4383424</v>
      </c>
      <c r="D152" s="4">
        <v>7007</v>
      </c>
      <c r="E152" s="4">
        <v>4118.28</v>
      </c>
      <c r="F152" s="4">
        <v>2888.72</v>
      </c>
      <c r="G152" s="2">
        <v>0.580814</v>
      </c>
      <c r="H152" s="2">
        <v>0.61801</v>
      </c>
      <c r="I152" s="2">
        <v>0.6248788083138948</v>
      </c>
      <c r="J152" s="2"/>
    </row>
    <row r="153" spans="1:10" ht="12.75">
      <c r="A153" t="s">
        <v>553</v>
      </c>
      <c r="B153">
        <v>640533</v>
      </c>
      <c r="C153">
        <v>4383424</v>
      </c>
      <c r="D153" s="4">
        <v>7007</v>
      </c>
      <c r="E153" s="4">
        <v>4118.28</v>
      </c>
      <c r="F153" s="4">
        <v>2888.72</v>
      </c>
      <c r="G153" s="2">
        <v>0.580798</v>
      </c>
      <c r="H153" s="2">
        <v>0.61801</v>
      </c>
      <c r="I153" s="2">
        <v>0.6248788083138948</v>
      </c>
      <c r="J153" s="2"/>
    </row>
    <row r="154" spans="1:10" ht="12.75">
      <c r="A154" t="s">
        <v>553</v>
      </c>
      <c r="B154">
        <v>640533</v>
      </c>
      <c r="C154">
        <v>4383424</v>
      </c>
      <c r="D154" s="4">
        <v>7007</v>
      </c>
      <c r="E154" s="4">
        <v>4118.28</v>
      </c>
      <c r="F154" s="4">
        <v>2888.72</v>
      </c>
      <c r="G154" s="2">
        <v>0.580783</v>
      </c>
      <c r="H154" s="2">
        <v>0.61801</v>
      </c>
      <c r="I154" s="2">
        <v>0.6248788083138948</v>
      </c>
      <c r="J154" s="2"/>
    </row>
    <row r="155" spans="1:10" ht="12.75">
      <c r="A155" t="s">
        <v>553</v>
      </c>
      <c r="B155">
        <v>640533</v>
      </c>
      <c r="C155">
        <v>4383424</v>
      </c>
      <c r="D155" s="4">
        <v>7007</v>
      </c>
      <c r="E155" s="4">
        <v>4118.28</v>
      </c>
      <c r="F155" s="4">
        <v>2888.72</v>
      </c>
      <c r="G155" s="2">
        <v>0.580768</v>
      </c>
      <c r="H155" s="2">
        <v>0.61801</v>
      </c>
      <c r="I155" s="2">
        <v>0.6248788083138948</v>
      </c>
      <c r="J155" s="2"/>
    </row>
    <row r="156" spans="1:10" ht="12.75">
      <c r="A156" t="s">
        <v>553</v>
      </c>
      <c r="B156">
        <v>640533</v>
      </c>
      <c r="C156">
        <v>4383424</v>
      </c>
      <c r="D156" s="4">
        <v>7007</v>
      </c>
      <c r="E156" s="4">
        <v>4118.28</v>
      </c>
      <c r="F156" s="4">
        <v>2888.72</v>
      </c>
      <c r="G156" s="2">
        <v>0.580754</v>
      </c>
      <c r="H156" s="2">
        <v>0.61801</v>
      </c>
      <c r="I156" s="2">
        <v>0.6248788083138948</v>
      </c>
      <c r="J156" s="2"/>
    </row>
    <row r="157" spans="1:10" ht="12.75">
      <c r="A157" t="s">
        <v>553</v>
      </c>
      <c r="B157">
        <v>640533</v>
      </c>
      <c r="C157">
        <v>4383424</v>
      </c>
      <c r="D157" s="4">
        <v>7007</v>
      </c>
      <c r="E157" s="4">
        <v>3904.92</v>
      </c>
      <c r="F157" s="4">
        <v>3102.08</v>
      </c>
      <c r="G157" s="2">
        <v>0.598735</v>
      </c>
      <c r="H157" s="2">
        <v>0.626912</v>
      </c>
      <c r="I157" s="2">
        <v>0.6341817318453877</v>
      </c>
      <c r="J157" s="2"/>
    </row>
    <row r="158" spans="1:10" ht="12.75">
      <c r="A158" t="s">
        <v>553</v>
      </c>
      <c r="B158">
        <v>640533</v>
      </c>
      <c r="C158">
        <v>4383424</v>
      </c>
      <c r="D158" s="4">
        <v>7007</v>
      </c>
      <c r="E158" s="4">
        <v>3480.03</v>
      </c>
      <c r="F158" s="4">
        <v>3526.97</v>
      </c>
      <c r="G158" s="2">
        <v>0.635704</v>
      </c>
      <c r="H158" s="2">
        <v>0.647188</v>
      </c>
      <c r="I158" s="2">
        <v>0.6536802655427891</v>
      </c>
      <c r="J158" s="2"/>
    </row>
    <row r="159" spans="1:10" ht="12.75">
      <c r="A159" t="s">
        <v>553</v>
      </c>
      <c r="B159">
        <v>640533</v>
      </c>
      <c r="C159">
        <v>4383424</v>
      </c>
      <c r="D159" s="4">
        <v>7007</v>
      </c>
      <c r="E159" s="4">
        <v>3058.64</v>
      </c>
      <c r="F159" s="4">
        <v>3948.36</v>
      </c>
      <c r="G159" s="2">
        <v>0.674108</v>
      </c>
      <c r="H159" s="2">
        <v>0.672421</v>
      </c>
      <c r="I159" s="2">
        <v>0.6743057754381994</v>
      </c>
      <c r="J159" s="2"/>
    </row>
    <row r="160" spans="1:10" ht="12.75">
      <c r="A160" t="s">
        <v>553</v>
      </c>
      <c r="B160">
        <v>640533</v>
      </c>
      <c r="C160">
        <v>4383424</v>
      </c>
      <c r="D160" s="4">
        <v>7007</v>
      </c>
      <c r="E160" s="4">
        <v>2640.45</v>
      </c>
      <c r="F160" s="4">
        <v>4366.55</v>
      </c>
      <c r="G160" s="2">
        <v>0.713985</v>
      </c>
      <c r="H160" s="2">
        <v>0.698583</v>
      </c>
      <c r="I160" s="2">
        <v>0.6960527346304843</v>
      </c>
      <c r="J160" s="2"/>
    </row>
    <row r="161" spans="1:10" ht="12.75">
      <c r="A161" t="s">
        <v>553</v>
      </c>
      <c r="B161">
        <v>640533</v>
      </c>
      <c r="C161">
        <v>4383424</v>
      </c>
      <c r="D161" s="4">
        <v>7007</v>
      </c>
      <c r="E161" s="4">
        <v>2357.15</v>
      </c>
      <c r="F161" s="4">
        <v>4649.85</v>
      </c>
      <c r="G161" s="2">
        <v>0.742362</v>
      </c>
      <c r="H161" s="2">
        <v>0.715884</v>
      </c>
      <c r="I161" s="2">
        <v>0.7115137404065877</v>
      </c>
      <c r="J161" s="2"/>
    </row>
    <row r="162" spans="1:10" ht="12.75">
      <c r="A162" t="s">
        <v>553</v>
      </c>
      <c r="B162">
        <v>640533</v>
      </c>
      <c r="C162">
        <v>4383424</v>
      </c>
      <c r="D162" s="4">
        <v>7007</v>
      </c>
      <c r="E162" s="4">
        <v>2147.25</v>
      </c>
      <c r="F162" s="4">
        <v>4859.75</v>
      </c>
      <c r="G162" s="2">
        <v>0.763124</v>
      </c>
      <c r="H162" s="2">
        <v>0.728775</v>
      </c>
      <c r="I162" s="2">
        <v>0.72335077998423</v>
      </c>
      <c r="J162" s="2"/>
    </row>
    <row r="163" spans="1:10" ht="12.75">
      <c r="A163" t="s">
        <v>553</v>
      </c>
      <c r="B163">
        <v>640533</v>
      </c>
      <c r="C163">
        <v>4383424</v>
      </c>
      <c r="D163" s="4">
        <v>7007</v>
      </c>
      <c r="E163" s="4">
        <v>1898.36</v>
      </c>
      <c r="F163" s="4">
        <v>5108.64</v>
      </c>
      <c r="G163" s="2">
        <v>0.785063</v>
      </c>
      <c r="H163" s="2">
        <v>0.743663</v>
      </c>
      <c r="I163" s="2">
        <v>0.7378097828938053</v>
      </c>
      <c r="J163" s="2"/>
    </row>
    <row r="164" spans="1:10" ht="12.75">
      <c r="A164" t="s">
        <v>553</v>
      </c>
      <c r="B164">
        <v>640533</v>
      </c>
      <c r="C164">
        <v>4383424</v>
      </c>
      <c r="D164" s="4">
        <v>7007</v>
      </c>
      <c r="E164" s="4">
        <v>1476.5</v>
      </c>
      <c r="F164" s="4">
        <v>5530.5</v>
      </c>
      <c r="G164" s="2">
        <v>0.838295</v>
      </c>
      <c r="H164" s="2">
        <v>0.787353</v>
      </c>
      <c r="I164" s="2">
        <v>0.7633719092091837</v>
      </c>
      <c r="J164" s="2"/>
    </row>
    <row r="165" spans="1:10" ht="12.75">
      <c r="A165" t="s">
        <v>553</v>
      </c>
      <c r="B165">
        <v>640533</v>
      </c>
      <c r="C165">
        <v>4383424</v>
      </c>
      <c r="D165" s="4">
        <v>7007</v>
      </c>
      <c r="E165" s="4">
        <v>843.2</v>
      </c>
      <c r="F165" s="4">
        <v>6163.8</v>
      </c>
      <c r="G165" s="2">
        <v>0.936486</v>
      </c>
      <c r="H165" s="2">
        <v>0.871666</v>
      </c>
      <c r="I165" s="2">
        <v>0.8042575869981761</v>
      </c>
      <c r="J165" s="2"/>
    </row>
    <row r="166" spans="1:10" ht="12.75">
      <c r="A166" t="s">
        <v>553</v>
      </c>
      <c r="B166">
        <v>640533</v>
      </c>
      <c r="C166">
        <v>4383424</v>
      </c>
      <c r="D166" s="4">
        <v>7007</v>
      </c>
      <c r="E166" s="4">
        <v>302.99</v>
      </c>
      <c r="F166" s="4">
        <v>6704.01</v>
      </c>
      <c r="G166" s="2">
        <v>1.026</v>
      </c>
      <c r="H166" s="2">
        <v>0.942433</v>
      </c>
      <c r="I166" s="2">
        <v>0.8415407600894582</v>
      </c>
      <c r="J166" s="2"/>
    </row>
    <row r="167" spans="1:10" ht="12.75">
      <c r="A167" t="s">
        <v>553</v>
      </c>
      <c r="B167">
        <v>640533</v>
      </c>
      <c r="C167">
        <v>4383424</v>
      </c>
      <c r="D167" s="4">
        <v>7007</v>
      </c>
      <c r="E167" s="4">
        <v>-125.73</v>
      </c>
      <c r="F167" s="4">
        <v>7132.73</v>
      </c>
      <c r="G167" s="2">
        <v>1.09952</v>
      </c>
      <c r="H167" s="2">
        <v>1.01414</v>
      </c>
      <c r="I167" s="2">
        <v>0.872723180428693</v>
      </c>
      <c r="J167" s="2"/>
    </row>
    <row r="168" spans="1:10" ht="12.75">
      <c r="A168" t="s">
        <v>553</v>
      </c>
      <c r="B168">
        <v>640533</v>
      </c>
      <c r="C168">
        <v>4383424</v>
      </c>
      <c r="D168" s="4">
        <v>7007</v>
      </c>
      <c r="E168" s="4">
        <v>-552.72</v>
      </c>
      <c r="F168" s="4">
        <v>7559.72</v>
      </c>
      <c r="G168" s="2">
        <v>1.1772</v>
      </c>
      <c r="H168" s="2">
        <v>1.08781</v>
      </c>
      <c r="I168" s="2">
        <v>0.9051943857610354</v>
      </c>
      <c r="J168" s="2"/>
    </row>
    <row r="169" spans="1:10" ht="12.75">
      <c r="A169" t="s">
        <v>553</v>
      </c>
      <c r="B169">
        <v>640533</v>
      </c>
      <c r="C169">
        <v>4383424</v>
      </c>
      <c r="D169" s="4">
        <v>7007</v>
      </c>
      <c r="E169" s="4">
        <v>-978.12</v>
      </c>
      <c r="F169" s="4">
        <v>7985.12</v>
      </c>
      <c r="G169" s="2">
        <v>1.25927</v>
      </c>
      <c r="H169" s="2">
        <v>1.15287</v>
      </c>
      <c r="I169" s="2">
        <v>0.9389602155413854</v>
      </c>
      <c r="J169" s="2"/>
    </row>
    <row r="170" spans="1:10" ht="12.75">
      <c r="A170" t="s">
        <v>553</v>
      </c>
      <c r="B170">
        <v>640533</v>
      </c>
      <c r="C170">
        <v>4383424</v>
      </c>
      <c r="D170" s="4">
        <v>7007</v>
      </c>
      <c r="E170" s="4">
        <v>-1402.07</v>
      </c>
      <c r="F170" s="4">
        <v>8409.07</v>
      </c>
      <c r="G170" s="2">
        <v>1.34595</v>
      </c>
      <c r="H170" s="2">
        <v>1.22715</v>
      </c>
      <c r="I170" s="2">
        <v>0.9740282687606623</v>
      </c>
      <c r="J170" s="2"/>
    </row>
    <row r="171" spans="1:10" ht="12.75">
      <c r="A171" t="s">
        <v>553</v>
      </c>
      <c r="B171">
        <v>640533</v>
      </c>
      <c r="C171">
        <v>4383424</v>
      </c>
      <c r="D171" s="4">
        <v>7007</v>
      </c>
      <c r="E171" s="4">
        <v>-1705.68</v>
      </c>
      <c r="F171" s="4">
        <v>8712.68</v>
      </c>
      <c r="G171" s="2">
        <v>1.4105</v>
      </c>
      <c r="H171" s="2">
        <v>1.28978</v>
      </c>
      <c r="I171" s="2">
        <v>1.0000180656659836</v>
      </c>
      <c r="J171" s="2"/>
    </row>
    <row r="172" spans="1:10" ht="12.75">
      <c r="A172" t="s">
        <v>553</v>
      </c>
      <c r="B172">
        <v>640533</v>
      </c>
      <c r="C172">
        <v>4383424</v>
      </c>
      <c r="D172" s="4">
        <v>7007</v>
      </c>
      <c r="E172" s="4">
        <v>-1839.64</v>
      </c>
      <c r="F172" s="4">
        <v>8846.64</v>
      </c>
      <c r="G172" s="2">
        <v>1.43734</v>
      </c>
      <c r="H172" s="2">
        <v>1.31581</v>
      </c>
      <c r="I172" s="2">
        <v>1.0117191285078775</v>
      </c>
      <c r="J172" s="2"/>
    </row>
    <row r="173" spans="1:10" ht="12.75">
      <c r="A173" t="s">
        <v>553</v>
      </c>
      <c r="B173">
        <v>640533</v>
      </c>
      <c r="C173">
        <v>4383424</v>
      </c>
      <c r="D173" s="4">
        <v>7007</v>
      </c>
      <c r="E173" s="4">
        <v>-1975.09</v>
      </c>
      <c r="F173" s="4">
        <v>8982.09</v>
      </c>
      <c r="G173" s="2">
        <v>1.4584</v>
      </c>
      <c r="H173" s="2">
        <v>1.33559</v>
      </c>
      <c r="I173" s="2">
        <v>1.0236963934332834</v>
      </c>
      <c r="J173" s="2"/>
    </row>
    <row r="174" spans="1:10" ht="12.75">
      <c r="A174" t="s">
        <v>553</v>
      </c>
      <c r="B174">
        <v>640533</v>
      </c>
      <c r="C174">
        <v>4383424</v>
      </c>
      <c r="D174" s="4">
        <v>7007</v>
      </c>
      <c r="E174" s="4">
        <v>-2084.54</v>
      </c>
      <c r="F174" s="4">
        <v>9091.54</v>
      </c>
      <c r="G174" s="2">
        <v>1.47446</v>
      </c>
      <c r="H174" s="2">
        <v>1.3502</v>
      </c>
      <c r="I174" s="2">
        <v>1.033482134239648</v>
      </c>
      <c r="J174" s="2"/>
    </row>
    <row r="175" spans="1:10" ht="12.75">
      <c r="A175" t="s">
        <v>553</v>
      </c>
      <c r="B175">
        <v>640533</v>
      </c>
      <c r="C175">
        <v>4383424</v>
      </c>
      <c r="D175" s="4">
        <v>7007</v>
      </c>
      <c r="E175" s="4">
        <v>-2103.9</v>
      </c>
      <c r="F175" s="4">
        <v>9110.9</v>
      </c>
      <c r="G175" s="2">
        <v>1.47723</v>
      </c>
      <c r="H175" s="2">
        <v>1.35267</v>
      </c>
      <c r="I175" s="2">
        <v>1.0352231019677447</v>
      </c>
      <c r="J175" s="2"/>
    </row>
    <row r="176" spans="1:10" ht="12.75">
      <c r="A176" t="s">
        <v>553</v>
      </c>
      <c r="B176">
        <v>640533</v>
      </c>
      <c r="C176">
        <v>4383424</v>
      </c>
      <c r="D176" s="4">
        <v>7007</v>
      </c>
      <c r="E176" s="4">
        <v>-2110.65</v>
      </c>
      <c r="F176" s="4">
        <v>9117.65</v>
      </c>
      <c r="G176" s="2">
        <v>1.47841</v>
      </c>
      <c r="H176" s="2">
        <v>1.35372</v>
      </c>
      <c r="I176" s="2">
        <v>1.0358308115489194</v>
      </c>
      <c r="J176" s="2"/>
    </row>
    <row r="177" spans="1:10" ht="12.75">
      <c r="A177" t="s">
        <v>553</v>
      </c>
      <c r="B177">
        <v>640533</v>
      </c>
      <c r="C177">
        <v>4383424</v>
      </c>
      <c r="D177" s="4">
        <v>7007</v>
      </c>
      <c r="E177" s="4">
        <v>-2117.4</v>
      </c>
      <c r="F177" s="4">
        <v>9124.4</v>
      </c>
      <c r="G177" s="2">
        <v>1.47959</v>
      </c>
      <c r="H177" s="2">
        <v>1.35477</v>
      </c>
      <c r="I177" s="2">
        <v>1.036438887767133</v>
      </c>
      <c r="J177" s="2"/>
    </row>
    <row r="178" spans="1:10" ht="12.75">
      <c r="A178" t="s">
        <v>553</v>
      </c>
      <c r="B178">
        <v>640533</v>
      </c>
      <c r="C178">
        <v>4383424</v>
      </c>
      <c r="D178" s="4">
        <v>7007</v>
      </c>
      <c r="E178" s="4">
        <v>-2124.15</v>
      </c>
      <c r="F178" s="4">
        <v>9131.15</v>
      </c>
      <c r="G178" s="2">
        <v>1.48077</v>
      </c>
      <c r="H178" s="2">
        <v>1.35581</v>
      </c>
      <c r="I178" s="2">
        <v>1.0370473306706458</v>
      </c>
      <c r="J178" s="2"/>
    </row>
    <row r="179" spans="1:10" ht="12.75">
      <c r="A179" t="s">
        <v>553</v>
      </c>
      <c r="B179">
        <v>640533</v>
      </c>
      <c r="C179">
        <v>4383424</v>
      </c>
      <c r="D179" s="4">
        <v>7007</v>
      </c>
      <c r="E179" s="4">
        <v>-2130.9</v>
      </c>
      <c r="F179" s="4">
        <v>9137.9</v>
      </c>
      <c r="G179" s="2">
        <v>1.48195</v>
      </c>
      <c r="H179" s="2">
        <v>1.35686</v>
      </c>
      <c r="I179" s="2">
        <v>1.0376561403070923</v>
      </c>
      <c r="J179" s="2"/>
    </row>
    <row r="180" spans="1:10" ht="12.75">
      <c r="A180" t="s">
        <v>553</v>
      </c>
      <c r="B180">
        <v>640533</v>
      </c>
      <c r="C180">
        <v>4383424</v>
      </c>
      <c r="D180" s="4">
        <v>7007</v>
      </c>
      <c r="E180" s="4">
        <v>-2137.65</v>
      </c>
      <c r="F180" s="4">
        <v>9144.65</v>
      </c>
      <c r="G180" s="2">
        <v>1.48313</v>
      </c>
      <c r="H180" s="2">
        <v>1.3579</v>
      </c>
      <c r="I180" s="2">
        <v>1.0382653167247327</v>
      </c>
      <c r="J180" s="2"/>
    </row>
    <row r="181" spans="1:10" ht="12.75">
      <c r="A181" t="s">
        <v>553</v>
      </c>
      <c r="B181">
        <v>640533</v>
      </c>
      <c r="C181">
        <v>4383424</v>
      </c>
      <c r="D181" s="4">
        <v>7007</v>
      </c>
      <c r="E181" s="4">
        <v>-2144.4</v>
      </c>
      <c r="F181" s="4">
        <v>9151.4</v>
      </c>
      <c r="G181" s="2">
        <v>1.48431</v>
      </c>
      <c r="H181" s="2">
        <v>1.35894</v>
      </c>
      <c r="I181" s="2">
        <v>1.0388748599715427</v>
      </c>
      <c r="J181" s="2"/>
    </row>
    <row r="182" spans="1:10" ht="12.75">
      <c r="A182" t="s">
        <v>553</v>
      </c>
      <c r="B182">
        <v>640533</v>
      </c>
      <c r="C182">
        <v>4383424</v>
      </c>
      <c r="D182" s="4">
        <v>7007</v>
      </c>
      <c r="E182" s="4">
        <v>-2151.14</v>
      </c>
      <c r="F182" s="4">
        <v>9158.14</v>
      </c>
      <c r="G182" s="2">
        <v>1.48549</v>
      </c>
      <c r="H182" s="2">
        <v>1.35998</v>
      </c>
      <c r="I182" s="2">
        <v>1.039483866253363</v>
      </c>
      <c r="J182" s="2"/>
    </row>
    <row r="183" spans="1:10" ht="12.75">
      <c r="A183" t="s">
        <v>553</v>
      </c>
      <c r="B183">
        <v>640533</v>
      </c>
      <c r="C183">
        <v>4383424</v>
      </c>
      <c r="D183" s="4">
        <v>7007</v>
      </c>
      <c r="E183" s="4">
        <v>-2154.52</v>
      </c>
      <c r="F183" s="4">
        <v>9161.52</v>
      </c>
      <c r="G183" s="2">
        <v>1.48608</v>
      </c>
      <c r="H183" s="2">
        <v>1.3605</v>
      </c>
      <c r="I183" s="2">
        <v>1.039789410694084</v>
      </c>
      <c r="J183" s="2"/>
    </row>
    <row r="184" spans="1:10" ht="12.75">
      <c r="A184" t="s">
        <v>553</v>
      </c>
      <c r="B184">
        <v>640533</v>
      </c>
      <c r="C184">
        <v>4383424</v>
      </c>
      <c r="D184" s="4">
        <v>7007</v>
      </c>
      <c r="E184" s="4">
        <v>-2154.52</v>
      </c>
      <c r="F184" s="4">
        <v>9161.52</v>
      </c>
      <c r="G184" s="2">
        <v>1.48608</v>
      </c>
      <c r="H184" s="2">
        <v>1.3605</v>
      </c>
      <c r="I184" s="2">
        <v>1.039789410694084</v>
      </c>
      <c r="J184" s="2"/>
    </row>
    <row r="185" spans="1:10" ht="12.75">
      <c r="A185" t="s">
        <v>553</v>
      </c>
      <c r="B185">
        <v>640533</v>
      </c>
      <c r="C185">
        <v>4383424</v>
      </c>
      <c r="D185" s="4">
        <v>7007</v>
      </c>
      <c r="E185" s="4">
        <v>-2154.52</v>
      </c>
      <c r="F185" s="4">
        <v>9161.52</v>
      </c>
      <c r="G185" s="2">
        <v>1.48608</v>
      </c>
      <c r="H185" s="2">
        <v>1.3605</v>
      </c>
      <c r="I185" s="2">
        <v>1.039789410694084</v>
      </c>
      <c r="J185" s="2"/>
    </row>
    <row r="186" spans="1:10" ht="12.75">
      <c r="A186" t="s">
        <v>553</v>
      </c>
      <c r="B186">
        <v>640533</v>
      </c>
      <c r="C186">
        <v>4383424</v>
      </c>
      <c r="D186" s="4">
        <v>7007</v>
      </c>
      <c r="E186" s="4">
        <v>-2154.52</v>
      </c>
      <c r="F186" s="4">
        <v>9161.52</v>
      </c>
      <c r="G186" s="2">
        <v>1.48608</v>
      </c>
      <c r="H186" s="2">
        <v>1.3605</v>
      </c>
      <c r="I186" s="2">
        <v>1.039789410694084</v>
      </c>
      <c r="J186" s="2"/>
    </row>
    <row r="187" spans="1:10" ht="12.75">
      <c r="A187" t="s">
        <v>553</v>
      </c>
      <c r="B187">
        <v>640533</v>
      </c>
      <c r="C187">
        <v>4383424</v>
      </c>
      <c r="D187" s="4">
        <v>7007</v>
      </c>
      <c r="E187" s="4">
        <v>-2154.52</v>
      </c>
      <c r="F187" s="4">
        <v>9161.52</v>
      </c>
      <c r="G187" s="2">
        <v>1.48608</v>
      </c>
      <c r="H187" s="2">
        <v>1.3605</v>
      </c>
      <c r="I187" s="2">
        <v>1.039789410694084</v>
      </c>
      <c r="J187" s="2"/>
    </row>
    <row r="188" spans="1:10" ht="12.75">
      <c r="A188" t="s">
        <v>553</v>
      </c>
      <c r="B188">
        <v>640533</v>
      </c>
      <c r="C188">
        <v>4383424</v>
      </c>
      <c r="D188" s="4">
        <v>7007</v>
      </c>
      <c r="E188" s="4">
        <v>-2223.47</v>
      </c>
      <c r="F188" s="4">
        <v>9230.47</v>
      </c>
      <c r="G188" s="2">
        <v>1.49893</v>
      </c>
      <c r="H188" s="2">
        <v>1.3716</v>
      </c>
      <c r="I188" s="2">
        <v>1.0460424276510025</v>
      </c>
      <c r="J188" s="2"/>
    </row>
    <row r="189" spans="1:10" ht="12.75">
      <c r="A189" t="s">
        <v>553</v>
      </c>
      <c r="B189">
        <v>640533</v>
      </c>
      <c r="C189">
        <v>4383424</v>
      </c>
      <c r="D189" s="4">
        <v>7007</v>
      </c>
      <c r="E189" s="4">
        <v>-2361.32</v>
      </c>
      <c r="F189" s="4">
        <v>9368.32</v>
      </c>
      <c r="G189" s="2">
        <v>1.5249</v>
      </c>
      <c r="H189" s="2">
        <v>1.39312</v>
      </c>
      <c r="I189" s="2">
        <v>1.0586589275663982</v>
      </c>
      <c r="J189" s="2"/>
    </row>
    <row r="190" spans="1:10" ht="12.75">
      <c r="A190" t="s">
        <v>553</v>
      </c>
      <c r="B190">
        <v>640533</v>
      </c>
      <c r="C190">
        <v>4383424</v>
      </c>
      <c r="D190" s="4">
        <v>7007</v>
      </c>
      <c r="E190" s="4">
        <v>-2499.02</v>
      </c>
      <c r="F190" s="4">
        <v>9506.02</v>
      </c>
      <c r="G190" s="2">
        <v>1.55123</v>
      </c>
      <c r="H190" s="2">
        <v>1.41387</v>
      </c>
      <c r="I190" s="2">
        <v>1.0714151054102672</v>
      </c>
      <c r="J190" s="2"/>
    </row>
    <row r="191" spans="1:10" ht="12.75">
      <c r="A191" t="s">
        <v>553</v>
      </c>
      <c r="B191">
        <v>640533</v>
      </c>
      <c r="C191">
        <v>4383424</v>
      </c>
      <c r="D191" s="4">
        <v>7007</v>
      </c>
      <c r="E191" s="4">
        <v>-2636.6</v>
      </c>
      <c r="F191" s="4">
        <v>9643.6</v>
      </c>
      <c r="G191" s="2">
        <v>1.57791</v>
      </c>
      <c r="H191" s="2">
        <v>1.43421</v>
      </c>
      <c r="I191" s="2">
        <v>1.084313698697315</v>
      </c>
      <c r="J191" s="2"/>
    </row>
    <row r="192" spans="1:10" ht="12.75">
      <c r="A192" t="s">
        <v>553</v>
      </c>
      <c r="B192">
        <v>640533</v>
      </c>
      <c r="C192">
        <v>4383424</v>
      </c>
      <c r="D192" s="4">
        <v>7007</v>
      </c>
      <c r="E192" s="4">
        <v>-2709.68</v>
      </c>
      <c r="F192" s="4">
        <v>9716.68</v>
      </c>
      <c r="G192" s="2">
        <v>1.59217</v>
      </c>
      <c r="H192" s="2">
        <v>1.44498</v>
      </c>
      <c r="I192" s="2">
        <v>1.0912277474106986</v>
      </c>
      <c r="J192" s="2"/>
    </row>
    <row r="193" spans="1:10" ht="12.75">
      <c r="A193" t="s">
        <v>553</v>
      </c>
      <c r="B193">
        <v>640533</v>
      </c>
      <c r="C193">
        <v>4383424</v>
      </c>
      <c r="D193" s="4">
        <v>7007</v>
      </c>
      <c r="E193" s="4">
        <v>-2718.34</v>
      </c>
      <c r="F193" s="4">
        <v>9725.34</v>
      </c>
      <c r="G193" s="2">
        <v>1.59374</v>
      </c>
      <c r="H193" s="2">
        <v>1.44616</v>
      </c>
      <c r="I193" s="2">
        <v>1.092049944221344</v>
      </c>
      <c r="J193" s="2"/>
    </row>
    <row r="194" spans="1:10" ht="12.75">
      <c r="A194" t="s">
        <v>553</v>
      </c>
      <c r="B194">
        <v>640533</v>
      </c>
      <c r="C194">
        <v>4383424</v>
      </c>
      <c r="D194" s="4">
        <v>7007</v>
      </c>
      <c r="E194" s="4">
        <v>-2793</v>
      </c>
      <c r="F194" s="4">
        <v>9800</v>
      </c>
      <c r="G194" s="2"/>
      <c r="H194" s="2"/>
      <c r="I194" s="2">
        <v>1.0991636421144904</v>
      </c>
      <c r="J194" s="2"/>
    </row>
    <row r="195" spans="1:10" ht="12.75">
      <c r="A195" t="s">
        <v>553</v>
      </c>
      <c r="B195">
        <v>640533</v>
      </c>
      <c r="C195">
        <v>4383424</v>
      </c>
      <c r="D195" s="4">
        <v>7007</v>
      </c>
      <c r="E195" s="4">
        <v>-2993</v>
      </c>
      <c r="F195" s="4">
        <v>10000</v>
      </c>
      <c r="G195" s="2"/>
      <c r="H195" s="2"/>
      <c r="I195" s="2">
        <v>1.1184440328626692</v>
      </c>
      <c r="J195" s="2"/>
    </row>
    <row r="196" spans="1:10" ht="12.75">
      <c r="A196" t="s">
        <v>553</v>
      </c>
      <c r="B196">
        <v>640533</v>
      </c>
      <c r="C196">
        <v>4383424</v>
      </c>
      <c r="D196" s="4">
        <v>7007</v>
      </c>
      <c r="E196" s="4">
        <v>2530</v>
      </c>
      <c r="F196" s="4">
        <v>4477</v>
      </c>
      <c r="G196" s="2"/>
      <c r="H196" s="2"/>
      <c r="I196" s="2"/>
      <c r="J196" s="2">
        <v>0.83</v>
      </c>
    </row>
    <row r="197" spans="1:10" ht="12.75">
      <c r="A197" t="s">
        <v>554</v>
      </c>
      <c r="B197">
        <v>526701</v>
      </c>
      <c r="C197">
        <v>4383803</v>
      </c>
      <c r="D197" s="4">
        <v>5656</v>
      </c>
      <c r="E197" s="4">
        <v>5656</v>
      </c>
      <c r="F197" s="4">
        <v>0</v>
      </c>
      <c r="G197" s="2"/>
      <c r="H197" s="2"/>
      <c r="I197" s="2">
        <v>0.5887267977938677</v>
      </c>
      <c r="J197" s="2"/>
    </row>
    <row r="198" spans="1:10" ht="12.75">
      <c r="A198" t="s">
        <v>554</v>
      </c>
      <c r="B198">
        <v>526701</v>
      </c>
      <c r="C198">
        <v>4383803</v>
      </c>
      <c r="D198" s="4">
        <v>5656</v>
      </c>
      <c r="E198" s="4">
        <v>5363.433</v>
      </c>
      <c r="F198" s="4">
        <v>292.567</v>
      </c>
      <c r="G198" s="2">
        <v>0.445243</v>
      </c>
      <c r="H198" s="2">
        <v>0.474507</v>
      </c>
      <c r="I198" s="2">
        <v>0.5983661325156504</v>
      </c>
      <c r="J198" s="2"/>
    </row>
    <row r="199" spans="1:10" ht="12.75">
      <c r="A199" t="s">
        <v>554</v>
      </c>
      <c r="B199">
        <v>526701</v>
      </c>
      <c r="C199">
        <v>4383803</v>
      </c>
      <c r="D199" s="4">
        <v>5656</v>
      </c>
      <c r="E199" s="4">
        <v>4789.192</v>
      </c>
      <c r="F199" s="4">
        <v>866.808</v>
      </c>
      <c r="G199" s="2">
        <v>0.498903</v>
      </c>
      <c r="H199" s="2">
        <v>0.522492</v>
      </c>
      <c r="I199" s="2">
        <v>0.6190218558293168</v>
      </c>
      <c r="J199" s="2"/>
    </row>
    <row r="200" spans="1:10" ht="12.75">
      <c r="A200" t="s">
        <v>554</v>
      </c>
      <c r="B200">
        <v>526701</v>
      </c>
      <c r="C200">
        <v>4383803</v>
      </c>
      <c r="D200" s="4">
        <v>5656</v>
      </c>
      <c r="E200" s="4">
        <v>4461.87</v>
      </c>
      <c r="F200" s="4">
        <v>1194.13</v>
      </c>
      <c r="G200" s="2">
        <v>0.530447</v>
      </c>
      <c r="H200" s="2">
        <v>0.545285</v>
      </c>
      <c r="I200" s="2">
        <v>0.6318329171687083</v>
      </c>
      <c r="J200" s="2"/>
    </row>
    <row r="201" spans="1:10" ht="12.75">
      <c r="A201" t="s">
        <v>554</v>
      </c>
      <c r="B201">
        <v>526701</v>
      </c>
      <c r="C201">
        <v>4383803</v>
      </c>
      <c r="D201" s="4">
        <v>5656</v>
      </c>
      <c r="E201" s="4">
        <v>4271.76</v>
      </c>
      <c r="F201" s="4">
        <v>1384.24</v>
      </c>
      <c r="G201" s="2">
        <v>0.548498</v>
      </c>
      <c r="H201" s="2">
        <v>0.561015</v>
      </c>
      <c r="I201" s="2">
        <v>0.6396217928801207</v>
      </c>
      <c r="J201" s="2"/>
    </row>
    <row r="202" spans="1:10" ht="12.75">
      <c r="A202" t="s">
        <v>554</v>
      </c>
      <c r="B202">
        <v>526701</v>
      </c>
      <c r="C202">
        <v>4383803</v>
      </c>
      <c r="D202" s="4">
        <v>5656</v>
      </c>
      <c r="E202" s="4">
        <v>4109.25</v>
      </c>
      <c r="F202" s="4">
        <v>1546.75</v>
      </c>
      <c r="G202" s="2">
        <v>0.565464</v>
      </c>
      <c r="H202" s="2">
        <v>0.576426</v>
      </c>
      <c r="I202" s="2">
        <v>0.6464835941611113</v>
      </c>
      <c r="J202" s="2"/>
    </row>
    <row r="203" spans="1:10" ht="12.75">
      <c r="A203" t="s">
        <v>554</v>
      </c>
      <c r="B203">
        <v>526701</v>
      </c>
      <c r="C203">
        <v>4383803</v>
      </c>
      <c r="D203" s="4">
        <v>5656</v>
      </c>
      <c r="E203" s="4">
        <v>4002.93</v>
      </c>
      <c r="F203" s="4">
        <v>1653.07</v>
      </c>
      <c r="G203" s="2">
        <v>0.575501</v>
      </c>
      <c r="H203" s="2">
        <v>0.585183</v>
      </c>
      <c r="I203" s="2">
        <v>0.6510747416275535</v>
      </c>
      <c r="J203" s="2"/>
    </row>
    <row r="204" spans="1:10" ht="12.75">
      <c r="A204" t="s">
        <v>554</v>
      </c>
      <c r="B204">
        <v>526701</v>
      </c>
      <c r="C204">
        <v>4383803</v>
      </c>
      <c r="D204" s="4">
        <v>5656</v>
      </c>
      <c r="E204" s="4">
        <v>3827.09</v>
      </c>
      <c r="F204" s="4">
        <v>1828.91</v>
      </c>
      <c r="G204" s="2">
        <v>0.592674</v>
      </c>
      <c r="H204" s="2">
        <v>0.598659</v>
      </c>
      <c r="I204" s="2">
        <v>0.6588453299419825</v>
      </c>
      <c r="J204" s="2"/>
    </row>
    <row r="205" spans="1:10" ht="12.75">
      <c r="A205" t="s">
        <v>554</v>
      </c>
      <c r="B205">
        <v>526701</v>
      </c>
      <c r="C205">
        <v>4383803</v>
      </c>
      <c r="D205" s="4">
        <v>5656</v>
      </c>
      <c r="E205" s="4">
        <v>3652.57</v>
      </c>
      <c r="F205" s="4">
        <v>2003.43</v>
      </c>
      <c r="G205" s="2">
        <v>0.610112</v>
      </c>
      <c r="H205" s="2">
        <v>0.609772</v>
      </c>
      <c r="I205" s="2">
        <v>0.6667768605083779</v>
      </c>
      <c r="J205" s="2"/>
    </row>
    <row r="206" spans="1:10" ht="12.75">
      <c r="A206" t="s">
        <v>554</v>
      </c>
      <c r="B206">
        <v>526701</v>
      </c>
      <c r="C206">
        <v>4383803</v>
      </c>
      <c r="D206" s="4">
        <v>5656</v>
      </c>
      <c r="E206" s="4">
        <v>3479.31</v>
      </c>
      <c r="F206" s="4">
        <v>2176.69</v>
      </c>
      <c r="G206" s="2">
        <v>0.627819</v>
      </c>
      <c r="H206" s="2">
        <v>0.618867</v>
      </c>
      <c r="I206" s="2">
        <v>0.6748679462598943</v>
      </c>
      <c r="J206" s="2"/>
    </row>
    <row r="207" spans="1:10" ht="12.75">
      <c r="A207" t="s">
        <v>554</v>
      </c>
      <c r="B207">
        <v>526701</v>
      </c>
      <c r="C207">
        <v>4383803</v>
      </c>
      <c r="D207" s="4">
        <v>5656</v>
      </c>
      <c r="E207" s="4">
        <v>3378.44</v>
      </c>
      <c r="F207" s="4">
        <v>2277.56</v>
      </c>
      <c r="G207" s="2">
        <v>0.637823</v>
      </c>
      <c r="H207" s="2">
        <v>0.623533</v>
      </c>
      <c r="I207" s="2">
        <v>0.6796782703185613</v>
      </c>
      <c r="J207" s="2"/>
    </row>
    <row r="208" spans="1:10" ht="12.75">
      <c r="A208" t="s">
        <v>554</v>
      </c>
      <c r="B208">
        <v>526701</v>
      </c>
      <c r="C208">
        <v>4383803</v>
      </c>
      <c r="D208" s="4">
        <v>5656</v>
      </c>
      <c r="E208" s="4">
        <v>3363.9</v>
      </c>
      <c r="F208" s="4">
        <v>2292.1</v>
      </c>
      <c r="G208" s="2">
        <v>0.638962</v>
      </c>
      <c r="H208" s="2">
        <v>0.624001</v>
      </c>
      <c r="I208" s="2">
        <v>0.6803777258597847</v>
      </c>
      <c r="J208" s="2"/>
    </row>
    <row r="209" spans="1:10" ht="12.75">
      <c r="A209" t="s">
        <v>554</v>
      </c>
      <c r="B209">
        <v>526701</v>
      </c>
      <c r="C209">
        <v>4383803</v>
      </c>
      <c r="D209" s="4">
        <v>5656</v>
      </c>
      <c r="E209" s="4">
        <v>3363.9</v>
      </c>
      <c r="F209" s="4">
        <v>2292.1</v>
      </c>
      <c r="G209" s="2">
        <v>0.638905</v>
      </c>
      <c r="H209" s="2">
        <v>0.624001</v>
      </c>
      <c r="I209" s="2">
        <v>0.6803777258597847</v>
      </c>
      <c r="J209" s="2"/>
    </row>
    <row r="210" spans="1:10" ht="12.75">
      <c r="A210" t="s">
        <v>554</v>
      </c>
      <c r="B210">
        <v>526701</v>
      </c>
      <c r="C210">
        <v>4383803</v>
      </c>
      <c r="D210" s="4">
        <v>5656</v>
      </c>
      <c r="E210" s="4">
        <v>3363.9</v>
      </c>
      <c r="F210" s="4">
        <v>2292.1</v>
      </c>
      <c r="G210" s="2">
        <v>0.638873</v>
      </c>
      <c r="H210" s="2">
        <v>0.624001</v>
      </c>
      <c r="I210" s="2">
        <v>0.6803777258597847</v>
      </c>
      <c r="J210" s="2"/>
    </row>
    <row r="211" spans="1:10" ht="12.75">
      <c r="A211" t="s">
        <v>554</v>
      </c>
      <c r="B211">
        <v>526701</v>
      </c>
      <c r="C211">
        <v>4383803</v>
      </c>
      <c r="D211" s="4">
        <v>5656</v>
      </c>
      <c r="E211" s="4">
        <v>3363.9</v>
      </c>
      <c r="F211" s="4">
        <v>2292.1</v>
      </c>
      <c r="G211" s="2">
        <v>0.638852</v>
      </c>
      <c r="H211" s="2">
        <v>0.624001</v>
      </c>
      <c r="I211" s="2">
        <v>0.6803777258597847</v>
      </c>
      <c r="J211" s="2"/>
    </row>
    <row r="212" spans="1:10" ht="12.75">
      <c r="A212" t="s">
        <v>554</v>
      </c>
      <c r="B212">
        <v>526701</v>
      </c>
      <c r="C212">
        <v>4383803</v>
      </c>
      <c r="D212" s="4">
        <v>5656</v>
      </c>
      <c r="E212" s="4">
        <v>3127.46</v>
      </c>
      <c r="F212" s="4">
        <v>2528.54</v>
      </c>
      <c r="G212" s="2">
        <v>0.66569</v>
      </c>
      <c r="H212" s="2">
        <v>0.637013</v>
      </c>
      <c r="I212" s="2">
        <v>0.6919668487220179</v>
      </c>
      <c r="J212" s="2"/>
    </row>
    <row r="213" spans="1:10" ht="12.75">
      <c r="A213" t="s">
        <v>554</v>
      </c>
      <c r="B213">
        <v>526701</v>
      </c>
      <c r="C213">
        <v>4383803</v>
      </c>
      <c r="D213" s="4">
        <v>5656</v>
      </c>
      <c r="E213" s="4">
        <v>2658.63</v>
      </c>
      <c r="F213" s="4">
        <v>2997.37</v>
      </c>
      <c r="G213" s="2">
        <v>0.721448</v>
      </c>
      <c r="H213" s="2">
        <v>0.670802</v>
      </c>
      <c r="I213" s="2">
        <v>0.7161503242525669</v>
      </c>
      <c r="J213" s="2"/>
    </row>
    <row r="214" spans="1:10" ht="12.75">
      <c r="A214" t="s">
        <v>554</v>
      </c>
      <c r="B214">
        <v>526701</v>
      </c>
      <c r="C214">
        <v>4383803</v>
      </c>
      <c r="D214" s="4">
        <v>5656</v>
      </c>
      <c r="E214" s="4">
        <v>2185.63</v>
      </c>
      <c r="F214" s="4">
        <v>3470.37</v>
      </c>
      <c r="G214" s="2">
        <v>0.778674</v>
      </c>
      <c r="H214" s="2">
        <v>0.706015</v>
      </c>
      <c r="I214" s="2">
        <v>0.7421830692910021</v>
      </c>
      <c r="J214" s="2"/>
    </row>
    <row r="215" spans="1:10" ht="12.75">
      <c r="A215" t="s">
        <v>554</v>
      </c>
      <c r="B215">
        <v>526701</v>
      </c>
      <c r="C215">
        <v>4383803</v>
      </c>
      <c r="D215" s="4">
        <v>5656</v>
      </c>
      <c r="E215" s="4">
        <v>1749.6</v>
      </c>
      <c r="F215" s="4">
        <v>3906.4</v>
      </c>
      <c r="G215" s="2">
        <v>0.825798</v>
      </c>
      <c r="H215" s="2">
        <v>0.733856</v>
      </c>
      <c r="I215" s="2">
        <v>0.7676480350952488</v>
      </c>
      <c r="J215" s="2"/>
    </row>
    <row r="216" spans="1:10" ht="12.75">
      <c r="A216" t="s">
        <v>554</v>
      </c>
      <c r="B216">
        <v>526701</v>
      </c>
      <c r="C216">
        <v>4383803</v>
      </c>
      <c r="D216" s="4">
        <v>5656</v>
      </c>
      <c r="E216" s="4">
        <v>1373.76</v>
      </c>
      <c r="F216" s="4">
        <v>4282.24</v>
      </c>
      <c r="G216" s="2">
        <v>0.861027</v>
      </c>
      <c r="H216" s="2">
        <v>0.758721</v>
      </c>
      <c r="I216" s="2">
        <v>0.7907364985909453</v>
      </c>
      <c r="J216" s="2"/>
    </row>
    <row r="217" spans="1:10" ht="12.75">
      <c r="A217" t="s">
        <v>554</v>
      </c>
      <c r="B217">
        <v>526701</v>
      </c>
      <c r="C217">
        <v>4383803</v>
      </c>
      <c r="D217" s="4">
        <v>5656</v>
      </c>
      <c r="E217" s="4">
        <v>1193.34</v>
      </c>
      <c r="F217" s="4">
        <v>4462.66</v>
      </c>
      <c r="G217" s="2">
        <v>0.878251</v>
      </c>
      <c r="H217" s="2">
        <v>0.772505</v>
      </c>
      <c r="I217" s="2">
        <v>0.8021969258338117</v>
      </c>
      <c r="J217" s="2"/>
    </row>
    <row r="218" spans="1:10" ht="12.75">
      <c r="A218" t="s">
        <v>554</v>
      </c>
      <c r="B218">
        <v>526701</v>
      </c>
      <c r="C218">
        <v>4383803</v>
      </c>
      <c r="D218" s="4">
        <v>5656</v>
      </c>
      <c r="E218" s="4">
        <v>1193.34</v>
      </c>
      <c r="F218" s="4">
        <v>4462.66</v>
      </c>
      <c r="G218" s="2">
        <v>0.878241</v>
      </c>
      <c r="H218" s="2">
        <v>0.772505</v>
      </c>
      <c r="I218" s="2">
        <v>0.8021969258338117</v>
      </c>
      <c r="J218" s="2"/>
    </row>
    <row r="219" spans="1:10" ht="12.75">
      <c r="A219" t="s">
        <v>554</v>
      </c>
      <c r="B219">
        <v>526701</v>
      </c>
      <c r="C219">
        <v>4383803</v>
      </c>
      <c r="D219" s="4">
        <v>5656</v>
      </c>
      <c r="E219" s="4">
        <v>1042.98</v>
      </c>
      <c r="F219" s="4">
        <v>4613.02</v>
      </c>
      <c r="G219" s="2">
        <v>0.891269</v>
      </c>
      <c r="H219" s="2">
        <v>0.783459</v>
      </c>
      <c r="I219" s="2">
        <v>0.8119355686779954</v>
      </c>
      <c r="J219" s="2"/>
    </row>
    <row r="220" spans="1:10" ht="12.75">
      <c r="A220" t="s">
        <v>554</v>
      </c>
      <c r="B220">
        <v>526701</v>
      </c>
      <c r="C220">
        <v>4383803</v>
      </c>
      <c r="D220" s="4">
        <v>5656</v>
      </c>
      <c r="E220" s="4">
        <v>827.46</v>
      </c>
      <c r="F220" s="4">
        <v>4828.54</v>
      </c>
      <c r="G220" s="2">
        <v>0.910686</v>
      </c>
      <c r="H220" s="2">
        <v>0.8003</v>
      </c>
      <c r="I220" s="2">
        <v>0.8261931135730265</v>
      </c>
      <c r="J220" s="2"/>
    </row>
    <row r="221" spans="1:10" ht="12.75">
      <c r="A221" t="s">
        <v>554</v>
      </c>
      <c r="B221">
        <v>526701</v>
      </c>
      <c r="C221">
        <v>4383803</v>
      </c>
      <c r="D221" s="4">
        <v>5656</v>
      </c>
      <c r="E221" s="4">
        <v>663.13</v>
      </c>
      <c r="F221" s="4">
        <v>4992.87</v>
      </c>
      <c r="G221" s="2">
        <v>0.925886</v>
      </c>
      <c r="H221" s="2">
        <v>0.813572</v>
      </c>
      <c r="I221" s="2">
        <v>0.8373013789444599</v>
      </c>
      <c r="J221" s="2"/>
    </row>
    <row r="222" spans="1:10" ht="12.75">
      <c r="A222" t="s">
        <v>554</v>
      </c>
      <c r="B222">
        <v>526701</v>
      </c>
      <c r="C222">
        <v>4383803</v>
      </c>
      <c r="D222" s="4">
        <v>5656</v>
      </c>
      <c r="E222" s="4">
        <v>465.16</v>
      </c>
      <c r="F222" s="4">
        <v>5190.84</v>
      </c>
      <c r="G222" s="2">
        <v>0.943952</v>
      </c>
      <c r="H222" s="2">
        <v>0.829055</v>
      </c>
      <c r="I222" s="2">
        <v>0.8509571351498835</v>
      </c>
      <c r="J222" s="2"/>
    </row>
    <row r="223" spans="1:10" ht="12.75">
      <c r="A223" t="s">
        <v>554</v>
      </c>
      <c r="B223">
        <v>526701</v>
      </c>
      <c r="C223">
        <v>4383803</v>
      </c>
      <c r="D223" s="4">
        <v>5656</v>
      </c>
      <c r="E223" s="4">
        <v>249.59</v>
      </c>
      <c r="F223" s="4">
        <v>5406.41</v>
      </c>
      <c r="G223" s="2">
        <v>0.966061</v>
      </c>
      <c r="H223" s="2">
        <v>0.847114</v>
      </c>
      <c r="I223" s="2">
        <v>0.8661681470689473</v>
      </c>
      <c r="J223" s="2"/>
    </row>
    <row r="224" spans="1:10" ht="12.75">
      <c r="A224" t="s">
        <v>554</v>
      </c>
      <c r="B224">
        <v>526701</v>
      </c>
      <c r="C224">
        <v>4383803</v>
      </c>
      <c r="D224" s="4">
        <v>5656</v>
      </c>
      <c r="E224" s="4">
        <v>16.590000000000146</v>
      </c>
      <c r="F224" s="4">
        <v>5639.41</v>
      </c>
      <c r="G224" s="2">
        <v>0.992415</v>
      </c>
      <c r="H224" s="2">
        <v>0.867107</v>
      </c>
      <c r="I224" s="2">
        <v>0.883010783095699</v>
      </c>
      <c r="J224" s="2"/>
    </row>
    <row r="225" spans="1:10" ht="12.75">
      <c r="A225" t="s">
        <v>554</v>
      </c>
      <c r="B225">
        <v>526701</v>
      </c>
      <c r="C225">
        <v>4383803</v>
      </c>
      <c r="D225" s="4">
        <v>5656</v>
      </c>
      <c r="E225" s="4">
        <v>-215.35</v>
      </c>
      <c r="F225" s="4">
        <v>5871.35</v>
      </c>
      <c r="G225" s="2">
        <v>1.01918</v>
      </c>
      <c r="H225" s="2">
        <v>0.886253</v>
      </c>
      <c r="I225" s="2">
        <v>0.9001931188257686</v>
      </c>
      <c r="J225" s="2"/>
    </row>
    <row r="226" spans="1:10" ht="12.75">
      <c r="A226" t="s">
        <v>554</v>
      </c>
      <c r="B226">
        <v>526701</v>
      </c>
      <c r="C226">
        <v>4383803</v>
      </c>
      <c r="D226" s="4">
        <v>5656</v>
      </c>
      <c r="E226" s="4">
        <v>-446.28</v>
      </c>
      <c r="F226" s="4">
        <v>6102.28</v>
      </c>
      <c r="G226" s="2">
        <v>1.04636</v>
      </c>
      <c r="H226" s="2">
        <v>0.905814</v>
      </c>
      <c r="I226" s="2">
        <v>0.9177151553417389</v>
      </c>
      <c r="J226" s="2"/>
    </row>
    <row r="227" spans="1:10" ht="12.75">
      <c r="A227" t="s">
        <v>554</v>
      </c>
      <c r="B227">
        <v>526701</v>
      </c>
      <c r="C227">
        <v>4383803</v>
      </c>
      <c r="D227" s="4">
        <v>5656</v>
      </c>
      <c r="E227" s="4">
        <v>-561.5</v>
      </c>
      <c r="F227" s="4">
        <v>6217.5</v>
      </c>
      <c r="G227" s="2">
        <v>1.06015</v>
      </c>
      <c r="H227" s="2">
        <v>0.916225</v>
      </c>
      <c r="I227" s="2">
        <v>0.9266128304323047</v>
      </c>
      <c r="J227" s="2"/>
    </row>
    <row r="228" spans="1:10" ht="12.75">
      <c r="A228" t="s">
        <v>554</v>
      </c>
      <c r="B228">
        <v>526701</v>
      </c>
      <c r="C228">
        <v>4383803</v>
      </c>
      <c r="D228" s="4">
        <v>5656</v>
      </c>
      <c r="E228" s="4">
        <v>-561.5</v>
      </c>
      <c r="F228" s="4">
        <v>6217.5</v>
      </c>
      <c r="G228" s="2">
        <v>1.06015</v>
      </c>
      <c r="H228" s="2">
        <v>0.916225</v>
      </c>
      <c r="I228" s="2">
        <v>0.9266128304323047</v>
      </c>
      <c r="J228" s="2"/>
    </row>
    <row r="229" spans="1:10" ht="12.75">
      <c r="A229" t="s">
        <v>554</v>
      </c>
      <c r="B229">
        <v>526701</v>
      </c>
      <c r="C229">
        <v>4383803</v>
      </c>
      <c r="D229" s="4">
        <v>5656</v>
      </c>
      <c r="E229" s="4">
        <v>-561.5</v>
      </c>
      <c r="F229" s="4">
        <v>6217.5</v>
      </c>
      <c r="G229" s="2">
        <v>1.06015</v>
      </c>
      <c r="H229" s="2">
        <v>0.916225</v>
      </c>
      <c r="I229" s="2">
        <v>0.9266128304323047</v>
      </c>
      <c r="J229" s="2"/>
    </row>
    <row r="230" spans="1:10" ht="12.75">
      <c r="A230" t="s">
        <v>554</v>
      </c>
      <c r="B230">
        <v>526701</v>
      </c>
      <c r="C230">
        <v>4383803</v>
      </c>
      <c r="D230" s="4">
        <v>5656</v>
      </c>
      <c r="E230" s="4">
        <v>-561.5</v>
      </c>
      <c r="F230" s="4">
        <v>6217.5</v>
      </c>
      <c r="G230" s="2">
        <v>1.06014</v>
      </c>
      <c r="H230" s="2">
        <v>0.916225</v>
      </c>
      <c r="I230" s="2">
        <v>0.9266128304323047</v>
      </c>
      <c r="J230" s="2"/>
    </row>
    <row r="231" spans="1:10" ht="12.75">
      <c r="A231" t="s">
        <v>554</v>
      </c>
      <c r="B231">
        <v>526701</v>
      </c>
      <c r="C231">
        <v>4383803</v>
      </c>
      <c r="D231" s="4">
        <v>5656</v>
      </c>
      <c r="E231" s="4">
        <v>-561.5</v>
      </c>
      <c r="F231" s="4">
        <v>6217.5</v>
      </c>
      <c r="G231" s="2">
        <v>1.06014</v>
      </c>
      <c r="H231" s="2">
        <v>0.916225</v>
      </c>
      <c r="I231" s="2">
        <v>0.9266128304323047</v>
      </c>
      <c r="J231" s="2"/>
    </row>
    <row r="232" spans="1:10" ht="12.75">
      <c r="A232" t="s">
        <v>554</v>
      </c>
      <c r="B232">
        <v>526701</v>
      </c>
      <c r="C232">
        <v>4383803</v>
      </c>
      <c r="D232" s="4">
        <v>5656</v>
      </c>
      <c r="E232" s="4">
        <v>-839.62</v>
      </c>
      <c r="F232" s="4">
        <v>6495.62</v>
      </c>
      <c r="G232" s="2">
        <v>1.09151</v>
      </c>
      <c r="H232" s="2">
        <v>0.941918</v>
      </c>
      <c r="I232" s="2">
        <v>0.9485177339869324</v>
      </c>
      <c r="J232" s="2"/>
    </row>
    <row r="233" spans="1:10" ht="12.75">
      <c r="A233" t="s">
        <v>554</v>
      </c>
      <c r="B233">
        <v>526701</v>
      </c>
      <c r="C233">
        <v>4383803</v>
      </c>
      <c r="D233" s="4">
        <v>5656</v>
      </c>
      <c r="E233" s="4">
        <v>-1117.75</v>
      </c>
      <c r="F233" s="4">
        <v>6773.75</v>
      </c>
      <c r="G233" s="2">
        <v>1.1238</v>
      </c>
      <c r="H233" s="2">
        <v>0.971263</v>
      </c>
      <c r="I233" s="2">
        <v>0.9710306950843233</v>
      </c>
      <c r="J233" s="2"/>
    </row>
    <row r="234" spans="1:10" ht="12.75">
      <c r="A234" t="s">
        <v>554</v>
      </c>
      <c r="B234">
        <v>526701</v>
      </c>
      <c r="C234">
        <v>4383803</v>
      </c>
      <c r="D234" s="4">
        <v>5656</v>
      </c>
      <c r="E234" s="4">
        <v>-1117.75</v>
      </c>
      <c r="F234" s="4">
        <v>6773.75</v>
      </c>
      <c r="G234" s="2">
        <v>1.12379</v>
      </c>
      <c r="H234" s="2">
        <v>0.971263</v>
      </c>
      <c r="I234" s="2">
        <v>0.9710306950843233</v>
      </c>
      <c r="J234" s="2"/>
    </row>
    <row r="235" spans="1:10" ht="12.75">
      <c r="A235" t="s">
        <v>554</v>
      </c>
      <c r="B235">
        <v>526701</v>
      </c>
      <c r="C235">
        <v>4383803</v>
      </c>
      <c r="D235" s="4">
        <v>5656</v>
      </c>
      <c r="E235" s="4">
        <v>-1117.75</v>
      </c>
      <c r="F235" s="4">
        <v>6773.75</v>
      </c>
      <c r="G235" s="2">
        <v>1.12379</v>
      </c>
      <c r="H235" s="2">
        <v>0.971263</v>
      </c>
      <c r="I235" s="2">
        <v>0.9710306950843233</v>
      </c>
      <c r="J235" s="2"/>
    </row>
    <row r="236" spans="1:10" ht="12.75">
      <c r="A236" t="s">
        <v>554</v>
      </c>
      <c r="B236">
        <v>526701</v>
      </c>
      <c r="C236">
        <v>4383803</v>
      </c>
      <c r="D236" s="4">
        <v>5656</v>
      </c>
      <c r="E236" s="4">
        <v>-1117.75</v>
      </c>
      <c r="F236" s="4">
        <v>6773.75</v>
      </c>
      <c r="G236" s="2">
        <v>1.12379</v>
      </c>
      <c r="H236" s="2">
        <v>0.971263</v>
      </c>
      <c r="I236" s="2">
        <v>0.9710306950843233</v>
      </c>
      <c r="J236" s="2"/>
    </row>
    <row r="237" spans="1:10" ht="12.75">
      <c r="A237" t="s">
        <v>554</v>
      </c>
      <c r="B237">
        <v>526701</v>
      </c>
      <c r="C237">
        <v>4383803</v>
      </c>
      <c r="D237" s="4">
        <v>5656</v>
      </c>
      <c r="E237" s="4">
        <v>-1210.96</v>
      </c>
      <c r="F237" s="4">
        <v>6866.96</v>
      </c>
      <c r="G237" s="2">
        <v>1.13402</v>
      </c>
      <c r="H237" s="2">
        <v>0.981032</v>
      </c>
      <c r="I237" s="2">
        <v>0.9787119204019064</v>
      </c>
      <c r="J237" s="2"/>
    </row>
    <row r="238" spans="1:10" ht="12.75">
      <c r="A238" t="s">
        <v>554</v>
      </c>
      <c r="B238">
        <v>526701</v>
      </c>
      <c r="C238">
        <v>4383803</v>
      </c>
      <c r="D238" s="4">
        <v>5656</v>
      </c>
      <c r="E238" s="4">
        <v>-1507.15</v>
      </c>
      <c r="F238" s="4">
        <v>7163.15</v>
      </c>
      <c r="G238" s="2">
        <v>1.16552</v>
      </c>
      <c r="H238" s="2">
        <v>1.01175</v>
      </c>
      <c r="I238" s="2">
        <v>1.0035768558801124</v>
      </c>
      <c r="J238" s="2"/>
    </row>
    <row r="239" spans="1:10" ht="12.75">
      <c r="A239" t="s">
        <v>554</v>
      </c>
      <c r="B239">
        <v>526701</v>
      </c>
      <c r="C239">
        <v>4383803</v>
      </c>
      <c r="D239" s="4">
        <v>5656</v>
      </c>
      <c r="E239" s="4">
        <v>-1911.89</v>
      </c>
      <c r="F239" s="4">
        <v>7567.89</v>
      </c>
      <c r="G239" s="2">
        <v>1.20873</v>
      </c>
      <c r="H239" s="2">
        <v>1.05299</v>
      </c>
      <c r="I239" s="2">
        <v>1.0386833380620715</v>
      </c>
      <c r="J239" s="2"/>
    </row>
    <row r="240" spans="1:10" ht="12.75">
      <c r="A240" t="s">
        <v>554</v>
      </c>
      <c r="B240">
        <v>526701</v>
      </c>
      <c r="C240">
        <v>4383803</v>
      </c>
      <c r="D240" s="4">
        <v>5656</v>
      </c>
      <c r="E240" s="4">
        <v>-2218.81</v>
      </c>
      <c r="F240" s="4">
        <v>7874.81</v>
      </c>
      <c r="G240" s="2">
        <v>1.24268</v>
      </c>
      <c r="H240" s="2">
        <v>1.08272</v>
      </c>
      <c r="I240" s="2">
        <v>1.0661798813274572</v>
      </c>
      <c r="J240" s="2"/>
    </row>
    <row r="241" spans="1:10" ht="12.75">
      <c r="A241" t="s">
        <v>554</v>
      </c>
      <c r="B241">
        <v>526701</v>
      </c>
      <c r="C241">
        <v>4383803</v>
      </c>
      <c r="D241" s="4">
        <v>5656</v>
      </c>
      <c r="E241" s="4">
        <v>-2571.39</v>
      </c>
      <c r="F241" s="4">
        <v>8227.39</v>
      </c>
      <c r="G241" s="2">
        <v>1.28253</v>
      </c>
      <c r="H241" s="2">
        <v>1.11412</v>
      </c>
      <c r="I241" s="2">
        <v>1.0987047619223063</v>
      </c>
      <c r="J241" s="2"/>
    </row>
    <row r="242" spans="1:10" ht="12.75">
      <c r="A242" t="s">
        <v>554</v>
      </c>
      <c r="B242">
        <v>526701</v>
      </c>
      <c r="C242">
        <v>4383803</v>
      </c>
      <c r="D242" s="4">
        <v>5656</v>
      </c>
      <c r="E242" s="4">
        <v>-2818.79</v>
      </c>
      <c r="F242" s="4">
        <v>8474.79</v>
      </c>
      <c r="G242" s="2">
        <v>1.31096</v>
      </c>
      <c r="H242" s="2">
        <v>1.13517</v>
      </c>
      <c r="I242" s="2">
        <v>1.1221290930776604</v>
      </c>
      <c r="J242" s="2"/>
    </row>
    <row r="243" spans="1:10" ht="12.75">
      <c r="A243" t="s">
        <v>554</v>
      </c>
      <c r="B243">
        <v>526701</v>
      </c>
      <c r="C243">
        <v>4383803</v>
      </c>
      <c r="D243" s="4">
        <v>5656</v>
      </c>
      <c r="E243" s="4">
        <v>-2818.79</v>
      </c>
      <c r="F243" s="4">
        <v>8474.79</v>
      </c>
      <c r="G243" s="2">
        <v>1.31096</v>
      </c>
      <c r="H243" s="2">
        <v>1.13517</v>
      </c>
      <c r="I243" s="2">
        <v>1.1221290930776604</v>
      </c>
      <c r="J243" s="2"/>
    </row>
    <row r="244" spans="1:10" ht="12.75">
      <c r="A244" t="s">
        <v>554</v>
      </c>
      <c r="B244">
        <v>526701</v>
      </c>
      <c r="C244">
        <v>4383803</v>
      </c>
      <c r="D244" s="4">
        <v>5656</v>
      </c>
      <c r="E244" s="4">
        <v>-3077.21</v>
      </c>
      <c r="F244" s="4">
        <v>8733.21</v>
      </c>
      <c r="G244" s="2">
        <v>1.34895</v>
      </c>
      <c r="H244" s="2">
        <v>1.16368</v>
      </c>
      <c r="I244" s="2">
        <v>1.1471300045569137</v>
      </c>
      <c r="J244" s="2"/>
    </row>
    <row r="245" spans="1:10" ht="12.75">
      <c r="A245" t="s">
        <v>554</v>
      </c>
      <c r="B245">
        <v>526701</v>
      </c>
      <c r="C245">
        <v>4383803</v>
      </c>
      <c r="D245" s="4">
        <v>5656</v>
      </c>
      <c r="E245" s="4">
        <v>-3619.19</v>
      </c>
      <c r="F245" s="4">
        <v>9275.19</v>
      </c>
      <c r="G245" s="2">
        <v>1.4358</v>
      </c>
      <c r="H245" s="2">
        <v>1.23802</v>
      </c>
      <c r="I245" s="2">
        <v>1.2013455166279527</v>
      </c>
      <c r="J245" s="2"/>
    </row>
    <row r="246" spans="1:10" ht="12.75">
      <c r="A246" t="s">
        <v>554</v>
      </c>
      <c r="B246">
        <v>526701</v>
      </c>
      <c r="C246">
        <v>4383803</v>
      </c>
      <c r="D246" s="4">
        <v>5656</v>
      </c>
      <c r="E246" s="4">
        <v>-4184.92</v>
      </c>
      <c r="F246" s="4">
        <v>9840.92</v>
      </c>
      <c r="G246" s="2">
        <v>1.53563</v>
      </c>
      <c r="H246" s="2">
        <v>1.33203</v>
      </c>
      <c r="I246" s="2">
        <v>1.2605332007771608</v>
      </c>
      <c r="J246" s="2"/>
    </row>
    <row r="247" spans="1:10" ht="12.75">
      <c r="A247" t="s">
        <v>554</v>
      </c>
      <c r="B247">
        <v>526701</v>
      </c>
      <c r="C247">
        <v>4383803</v>
      </c>
      <c r="D247" s="4">
        <v>5656</v>
      </c>
      <c r="E247" s="4">
        <v>-4467.1</v>
      </c>
      <c r="F247" s="4">
        <v>10123.1</v>
      </c>
      <c r="G247" s="2">
        <v>1.58774</v>
      </c>
      <c r="H247" s="2">
        <v>1.37674</v>
      </c>
      <c r="I247" s="2">
        <v>1.2910556430433076</v>
      </c>
      <c r="J247" s="2"/>
    </row>
    <row r="248" spans="1:10" ht="12.75">
      <c r="A248" t="s">
        <v>554</v>
      </c>
      <c r="B248">
        <v>526701</v>
      </c>
      <c r="C248">
        <v>4383803</v>
      </c>
      <c r="D248" s="4">
        <v>5656</v>
      </c>
      <c r="E248" s="4">
        <v>-4467.1</v>
      </c>
      <c r="F248" s="4">
        <v>10123.1</v>
      </c>
      <c r="G248" s="2">
        <v>1.58774</v>
      </c>
      <c r="H248" s="2">
        <v>1.37674</v>
      </c>
      <c r="I248" s="2">
        <v>1.2910556430433076</v>
      </c>
      <c r="J248" s="2"/>
    </row>
    <row r="249" spans="1:10" ht="12.75">
      <c r="A249" t="s">
        <v>554</v>
      </c>
      <c r="B249">
        <v>526701</v>
      </c>
      <c r="C249">
        <v>4383803</v>
      </c>
      <c r="D249" s="4">
        <v>5656</v>
      </c>
      <c r="E249" s="4">
        <v>-4587.2</v>
      </c>
      <c r="F249" s="4">
        <v>10243.2</v>
      </c>
      <c r="G249" s="2">
        <v>1.60581</v>
      </c>
      <c r="H249" s="2">
        <v>1.39112</v>
      </c>
      <c r="I249" s="2">
        <v>1.3042496970466004</v>
      </c>
      <c r="J249" s="2"/>
    </row>
    <row r="250" spans="1:10" ht="12.75">
      <c r="A250" t="s">
        <v>554</v>
      </c>
      <c r="B250">
        <v>526701</v>
      </c>
      <c r="C250">
        <v>4383803</v>
      </c>
      <c r="D250" s="4">
        <v>5656</v>
      </c>
      <c r="E250" s="4">
        <v>-4707.4</v>
      </c>
      <c r="F250" s="4">
        <v>10363.4</v>
      </c>
      <c r="G250" s="2">
        <v>1.6241</v>
      </c>
      <c r="H250" s="2">
        <v>1.40514</v>
      </c>
      <c r="I250" s="2">
        <v>1.3175766592769378</v>
      </c>
      <c r="J250" s="2"/>
    </row>
    <row r="251" spans="1:10" ht="12.75">
      <c r="A251" t="s">
        <v>554</v>
      </c>
      <c r="B251">
        <v>526701</v>
      </c>
      <c r="C251">
        <v>4383803</v>
      </c>
      <c r="D251" s="4">
        <v>5656</v>
      </c>
      <c r="E251" s="4">
        <v>-4807.6</v>
      </c>
      <c r="F251" s="4">
        <v>10463.6</v>
      </c>
      <c r="G251" s="2">
        <v>1.64676</v>
      </c>
      <c r="H251" s="2">
        <v>1.42202</v>
      </c>
      <c r="I251" s="2">
        <v>1.3287795815003847</v>
      </c>
      <c r="J251" s="2"/>
    </row>
    <row r="252" spans="1:10" ht="12.75">
      <c r="A252" t="s">
        <v>554</v>
      </c>
      <c r="B252">
        <v>526701</v>
      </c>
      <c r="C252">
        <v>4383803</v>
      </c>
      <c r="D252" s="4">
        <v>5656</v>
      </c>
      <c r="E252" s="4">
        <v>-5007.8</v>
      </c>
      <c r="F252" s="4">
        <v>10663.8</v>
      </c>
      <c r="G252" s="2">
        <v>1.69292</v>
      </c>
      <c r="H252" s="2">
        <v>1.45579</v>
      </c>
      <c r="I252" s="2">
        <v>1.3514181752009335</v>
      </c>
      <c r="J252" s="2"/>
    </row>
    <row r="253" spans="1:10" ht="12.75">
      <c r="A253" t="s">
        <v>554</v>
      </c>
      <c r="B253">
        <v>526701</v>
      </c>
      <c r="C253">
        <v>4383803</v>
      </c>
      <c r="D253" s="4">
        <v>5656</v>
      </c>
      <c r="E253" s="4">
        <v>-5228</v>
      </c>
      <c r="F253" s="4">
        <v>10884</v>
      </c>
      <c r="G253" s="2">
        <v>1.7412</v>
      </c>
      <c r="H253" s="2">
        <v>1.49242</v>
      </c>
      <c r="I253" s="2">
        <v>1.3767123770773537</v>
      </c>
      <c r="J253" s="2"/>
    </row>
    <row r="254" spans="1:10" ht="12.75">
      <c r="A254" t="s">
        <v>554</v>
      </c>
      <c r="B254">
        <v>526701</v>
      </c>
      <c r="C254">
        <v>4383803</v>
      </c>
      <c r="D254" s="4">
        <v>5656</v>
      </c>
      <c r="E254" s="4">
        <v>-5468.2</v>
      </c>
      <c r="F254" s="4">
        <v>11124.2</v>
      </c>
      <c r="G254" s="2">
        <v>1.79166</v>
      </c>
      <c r="H254" s="2">
        <v>1.53381</v>
      </c>
      <c r="I254" s="2">
        <v>1.4047766714598424</v>
      </c>
      <c r="J254" s="2"/>
    </row>
    <row r="255" spans="1:10" ht="12.75">
      <c r="A255" t="s">
        <v>554</v>
      </c>
      <c r="B255">
        <v>526701</v>
      </c>
      <c r="C255">
        <v>4383803</v>
      </c>
      <c r="D255" s="4">
        <v>5656</v>
      </c>
      <c r="E255" s="4">
        <v>-5544</v>
      </c>
      <c r="F255" s="4">
        <v>11200</v>
      </c>
      <c r="G255" s="2"/>
      <c r="H255" s="2"/>
      <c r="I255" s="2">
        <v>1.4137356729175394</v>
      </c>
      <c r="J255" s="2"/>
    </row>
    <row r="256" spans="1:10" ht="12.75">
      <c r="A256" t="s">
        <v>554</v>
      </c>
      <c r="B256">
        <v>526701</v>
      </c>
      <c r="C256">
        <v>4383803</v>
      </c>
      <c r="D256" s="4">
        <v>5656</v>
      </c>
      <c r="E256" s="4">
        <v>-5744</v>
      </c>
      <c r="F256" s="4">
        <v>11400</v>
      </c>
      <c r="G256" s="2"/>
      <c r="H256" s="2"/>
      <c r="I256" s="2">
        <v>1.4376115916113577</v>
      </c>
      <c r="J256" s="2"/>
    </row>
    <row r="257" spans="1:10" ht="12.75">
      <c r="A257" t="s">
        <v>554</v>
      </c>
      <c r="B257">
        <v>526701</v>
      </c>
      <c r="C257">
        <v>4383803</v>
      </c>
      <c r="D257" s="4">
        <v>5656</v>
      </c>
      <c r="E257" s="4">
        <v>-5944</v>
      </c>
      <c r="F257" s="4">
        <v>11600</v>
      </c>
      <c r="G257" s="2"/>
      <c r="H257" s="2"/>
      <c r="I257" s="2">
        <v>1.461832869315458</v>
      </c>
      <c r="J257" s="2"/>
    </row>
    <row r="258" spans="1:10" ht="12.75">
      <c r="A258" t="s">
        <v>554</v>
      </c>
      <c r="B258">
        <v>526701</v>
      </c>
      <c r="C258">
        <v>4383803</v>
      </c>
      <c r="D258" s="4">
        <v>5656</v>
      </c>
      <c r="E258" s="4">
        <v>-6144</v>
      </c>
      <c r="F258" s="4">
        <v>11800</v>
      </c>
      <c r="G258" s="2"/>
      <c r="H258" s="2"/>
      <c r="I258" s="2">
        <v>1.4864008504697495</v>
      </c>
      <c r="J258" s="2"/>
    </row>
    <row r="259" spans="1:10" ht="12.75">
      <c r="A259" t="s">
        <v>554</v>
      </c>
      <c r="B259">
        <v>526701</v>
      </c>
      <c r="C259">
        <v>4383803</v>
      </c>
      <c r="D259" s="4">
        <v>5656</v>
      </c>
      <c r="E259" s="4">
        <v>-6344</v>
      </c>
      <c r="F259" s="4">
        <v>12000</v>
      </c>
      <c r="G259" s="2"/>
      <c r="H259" s="2"/>
      <c r="I259" s="2">
        <v>1.5113168849195517</v>
      </c>
      <c r="J259" s="2"/>
    </row>
    <row r="260" spans="1:10" ht="12.75">
      <c r="A260" t="s">
        <v>554</v>
      </c>
      <c r="B260">
        <v>526701</v>
      </c>
      <c r="C260">
        <v>4383803</v>
      </c>
      <c r="D260" s="4">
        <v>5656</v>
      </c>
      <c r="E260" s="4">
        <v>-4635</v>
      </c>
      <c r="F260" s="4">
        <v>10291</v>
      </c>
      <c r="G260" s="2"/>
      <c r="H260" s="2"/>
      <c r="I260" s="2">
        <v>1.309534813535322</v>
      </c>
      <c r="J260" s="2">
        <v>1.67</v>
      </c>
    </row>
    <row r="261" spans="1:10" ht="12.75">
      <c r="A261" t="s">
        <v>554</v>
      </c>
      <c r="B261">
        <v>526701</v>
      </c>
      <c r="C261">
        <v>4383803</v>
      </c>
      <c r="D261" s="4">
        <v>5656</v>
      </c>
      <c r="E261" s="4">
        <v>-4709</v>
      </c>
      <c r="F261" s="4">
        <v>10365</v>
      </c>
      <c r="G261" s="2"/>
      <c r="H261" s="2"/>
      <c r="I261" s="2">
        <v>1.317754880339919</v>
      </c>
      <c r="J261" s="2">
        <v>1.75</v>
      </c>
    </row>
    <row r="262" spans="1:10" ht="12.75">
      <c r="A262" t="s">
        <v>554</v>
      </c>
      <c r="B262">
        <v>526701</v>
      </c>
      <c r="C262">
        <v>4383803</v>
      </c>
      <c r="D262" s="4">
        <v>5656</v>
      </c>
      <c r="E262" s="4">
        <v>-4779</v>
      </c>
      <c r="F262" s="4">
        <v>10435</v>
      </c>
      <c r="G262" s="2"/>
      <c r="H262" s="2"/>
      <c r="I262" s="2">
        <v>1.3255732674163028</v>
      </c>
      <c r="J262" s="2">
        <v>1.71</v>
      </c>
    </row>
    <row r="263" spans="1:10" ht="12.75">
      <c r="A263" t="s">
        <v>554</v>
      </c>
      <c r="B263">
        <v>526701</v>
      </c>
      <c r="C263">
        <v>4383803</v>
      </c>
      <c r="D263" s="4">
        <v>5656</v>
      </c>
      <c r="E263" s="4">
        <v>-5029</v>
      </c>
      <c r="F263" s="4">
        <v>10685</v>
      </c>
      <c r="G263" s="2"/>
      <c r="H263" s="2"/>
      <c r="I263" s="2">
        <v>1.353835420607652</v>
      </c>
      <c r="J263" s="2">
        <v>1.77</v>
      </c>
    </row>
    <row r="264" spans="1:10" ht="12.75">
      <c r="A264" t="s">
        <v>441</v>
      </c>
      <c r="B264">
        <v>652956</v>
      </c>
      <c r="C264">
        <v>4329364</v>
      </c>
      <c r="D264" s="4">
        <v>4589</v>
      </c>
      <c r="E264" s="4">
        <v>4589</v>
      </c>
      <c r="F264" s="4">
        <v>0</v>
      </c>
      <c r="G264" s="2"/>
      <c r="H264" s="2"/>
      <c r="I264" s="2">
        <v>0.7607324814554204</v>
      </c>
      <c r="J264" s="2"/>
    </row>
    <row r="265" spans="1:10" ht="12.75">
      <c r="A265" t="s">
        <v>441</v>
      </c>
      <c r="B265">
        <v>652956</v>
      </c>
      <c r="C265">
        <v>4329364</v>
      </c>
      <c r="D265" s="4">
        <v>4589</v>
      </c>
      <c r="E265" s="4">
        <v>4389.875</v>
      </c>
      <c r="F265" s="4">
        <v>199.125</v>
      </c>
      <c r="G265" s="2">
        <v>0.709818</v>
      </c>
      <c r="H265" s="2">
        <v>0.686579</v>
      </c>
      <c r="I265" s="2">
        <v>0.7716153604946498</v>
      </c>
      <c r="J265" s="2"/>
    </row>
    <row r="266" spans="1:10" ht="12.75">
      <c r="A266" t="s">
        <v>441</v>
      </c>
      <c r="B266">
        <v>652956</v>
      </c>
      <c r="C266">
        <v>4329364</v>
      </c>
      <c r="D266" s="4">
        <v>4589</v>
      </c>
      <c r="E266" s="4">
        <v>3994.0860000000002</v>
      </c>
      <c r="F266" s="4">
        <v>594.914</v>
      </c>
      <c r="G266" s="2">
        <v>0.77186</v>
      </c>
      <c r="H266" s="2">
        <v>0.724516</v>
      </c>
      <c r="I266" s="2">
        <v>0.7940942123147465</v>
      </c>
      <c r="J266" s="2"/>
    </row>
    <row r="267" spans="1:10" ht="12.75">
      <c r="A267" t="s">
        <v>441</v>
      </c>
      <c r="B267">
        <v>652956</v>
      </c>
      <c r="C267">
        <v>4329364</v>
      </c>
      <c r="D267" s="4">
        <v>4589</v>
      </c>
      <c r="E267" s="4">
        <v>3744.623</v>
      </c>
      <c r="F267" s="4">
        <v>844.377</v>
      </c>
      <c r="G267" s="2">
        <v>0.812984</v>
      </c>
      <c r="H267" s="2">
        <v>0.75262</v>
      </c>
      <c r="I267" s="2">
        <v>0.8088450529298257</v>
      </c>
      <c r="J267" s="2"/>
    </row>
    <row r="268" spans="1:10" ht="12.75">
      <c r="A268" t="s">
        <v>441</v>
      </c>
      <c r="B268">
        <v>652956</v>
      </c>
      <c r="C268">
        <v>4329364</v>
      </c>
      <c r="D268" s="4">
        <v>4589</v>
      </c>
      <c r="E268" s="4">
        <v>3629.969</v>
      </c>
      <c r="F268" s="4">
        <v>959.031</v>
      </c>
      <c r="G268" s="2">
        <v>0.832808</v>
      </c>
      <c r="H268" s="2">
        <v>0.76843</v>
      </c>
      <c r="I268" s="2">
        <v>0.8157764187669159</v>
      </c>
      <c r="J268" s="2"/>
    </row>
    <row r="269" spans="1:10" ht="12.75">
      <c r="A269" t="s">
        <v>441</v>
      </c>
      <c r="B269">
        <v>652956</v>
      </c>
      <c r="C269">
        <v>4329364</v>
      </c>
      <c r="D269" s="4">
        <v>4589</v>
      </c>
      <c r="E269" s="4">
        <v>3530.39</v>
      </c>
      <c r="F269" s="4">
        <v>1058.61</v>
      </c>
      <c r="G269" s="2">
        <v>0.849382</v>
      </c>
      <c r="H269" s="2">
        <v>0.782584</v>
      </c>
      <c r="I269" s="2">
        <v>0.8218742483479673</v>
      </c>
      <c r="J269" s="2"/>
    </row>
    <row r="270" spans="1:10" ht="12.75">
      <c r="A270" t="s">
        <v>441</v>
      </c>
      <c r="B270">
        <v>652956</v>
      </c>
      <c r="C270">
        <v>4329364</v>
      </c>
      <c r="D270" s="4">
        <v>4589</v>
      </c>
      <c r="E270" s="4">
        <v>3467.51</v>
      </c>
      <c r="F270" s="4">
        <v>1121.49</v>
      </c>
      <c r="G270" s="2">
        <v>0.85753</v>
      </c>
      <c r="H270" s="2">
        <v>0.789746</v>
      </c>
      <c r="I270" s="2">
        <v>0.8257621035892271</v>
      </c>
      <c r="J270" s="2"/>
    </row>
    <row r="271" spans="1:10" ht="12.75">
      <c r="A271" t="s">
        <v>441</v>
      </c>
      <c r="B271">
        <v>652956</v>
      </c>
      <c r="C271">
        <v>4329364</v>
      </c>
      <c r="D271" s="4">
        <v>4589</v>
      </c>
      <c r="E271" s="4">
        <v>3417.21</v>
      </c>
      <c r="F271" s="4">
        <v>1171.79</v>
      </c>
      <c r="G271" s="2">
        <v>0.86319</v>
      </c>
      <c r="H271" s="2">
        <v>0.794773</v>
      </c>
      <c r="I271" s="2">
        <v>0.8288929720784495</v>
      </c>
      <c r="J271" s="2"/>
    </row>
    <row r="272" spans="1:10" ht="12.75">
      <c r="A272" t="s">
        <v>441</v>
      </c>
      <c r="B272">
        <v>652956</v>
      </c>
      <c r="C272">
        <v>4329364</v>
      </c>
      <c r="D272" s="4">
        <v>4589</v>
      </c>
      <c r="E272" s="4">
        <v>3378.96</v>
      </c>
      <c r="F272" s="4">
        <v>1210.04</v>
      </c>
      <c r="G272" s="2">
        <v>0.867854</v>
      </c>
      <c r="H272" s="2">
        <v>0.798938</v>
      </c>
      <c r="I272" s="2">
        <v>0.8312862073476026</v>
      </c>
      <c r="J272" s="2"/>
    </row>
    <row r="273" spans="1:10" ht="12.75">
      <c r="A273" t="s">
        <v>441</v>
      </c>
      <c r="B273">
        <v>652956</v>
      </c>
      <c r="C273">
        <v>4329364</v>
      </c>
      <c r="D273" s="4">
        <v>4589</v>
      </c>
      <c r="E273" s="4">
        <v>3352.75</v>
      </c>
      <c r="F273" s="4">
        <v>1236.25</v>
      </c>
      <c r="G273" s="2">
        <v>0.871513</v>
      </c>
      <c r="H273" s="2">
        <v>0.802216</v>
      </c>
      <c r="I273" s="2">
        <v>0.8329323137239157</v>
      </c>
      <c r="J273" s="2"/>
    </row>
    <row r="274" spans="1:10" ht="12.75">
      <c r="A274" t="s">
        <v>441</v>
      </c>
      <c r="B274">
        <v>652956</v>
      </c>
      <c r="C274">
        <v>4329364</v>
      </c>
      <c r="D274" s="4">
        <v>4589</v>
      </c>
      <c r="E274" s="4">
        <v>3326.56</v>
      </c>
      <c r="F274" s="4">
        <v>1262.44</v>
      </c>
      <c r="G274" s="2">
        <v>0.87518</v>
      </c>
      <c r="H274" s="2">
        <v>0.805505</v>
      </c>
      <c r="I274" s="2">
        <v>0.8345821972175713</v>
      </c>
      <c r="J274" s="2"/>
    </row>
    <row r="275" spans="1:10" ht="12.75">
      <c r="A275" t="s">
        <v>441</v>
      </c>
      <c r="B275">
        <v>652956</v>
      </c>
      <c r="C275">
        <v>4329364</v>
      </c>
      <c r="D275" s="4">
        <v>4589</v>
      </c>
      <c r="E275" s="4">
        <v>3300.38</v>
      </c>
      <c r="F275" s="4">
        <v>1288.62</v>
      </c>
      <c r="G275" s="2">
        <v>0.878857</v>
      </c>
      <c r="H275" s="2">
        <v>0.808799</v>
      </c>
      <c r="I275" s="2">
        <v>0.8362364816817944</v>
      </c>
      <c r="J275" s="2"/>
    </row>
    <row r="276" spans="1:10" ht="12.75">
      <c r="A276" t="s">
        <v>441</v>
      </c>
      <c r="B276">
        <v>652956</v>
      </c>
      <c r="C276">
        <v>4329364</v>
      </c>
      <c r="D276" s="4">
        <v>4589</v>
      </c>
      <c r="E276" s="4">
        <v>3274.22</v>
      </c>
      <c r="F276" s="4">
        <v>1314.78</v>
      </c>
      <c r="G276" s="2">
        <v>0.882544</v>
      </c>
      <c r="H276" s="2">
        <v>0.812096</v>
      </c>
      <c r="I276" s="2">
        <v>0.8378945291115087</v>
      </c>
      <c r="J276" s="2"/>
    </row>
    <row r="277" spans="1:10" ht="12.75">
      <c r="A277" t="s">
        <v>441</v>
      </c>
      <c r="B277">
        <v>652956</v>
      </c>
      <c r="C277">
        <v>4329364</v>
      </c>
      <c r="D277" s="4">
        <v>4589</v>
      </c>
      <c r="E277" s="4">
        <v>3248.07</v>
      </c>
      <c r="F277" s="4">
        <v>1340.93</v>
      </c>
      <c r="G277" s="2">
        <v>0.88624</v>
      </c>
      <c r="H277" s="2">
        <v>0.815391</v>
      </c>
      <c r="I277" s="2">
        <v>0.839556967198348</v>
      </c>
      <c r="J277" s="2"/>
    </row>
    <row r="278" spans="1:10" ht="12.75">
      <c r="A278" t="s">
        <v>441</v>
      </c>
      <c r="B278">
        <v>652956</v>
      </c>
      <c r="C278">
        <v>4329364</v>
      </c>
      <c r="D278" s="4">
        <v>4589</v>
      </c>
      <c r="E278" s="4">
        <v>3221.94</v>
      </c>
      <c r="F278" s="4">
        <v>1367.06</v>
      </c>
      <c r="G278" s="2">
        <v>0.889945</v>
      </c>
      <c r="H278" s="2">
        <v>0.818681</v>
      </c>
      <c r="I278" s="2">
        <v>0.8412231540894481</v>
      </c>
      <c r="J278" s="2"/>
    </row>
    <row r="279" spans="1:10" ht="12.75">
      <c r="A279" t="s">
        <v>441</v>
      </c>
      <c r="B279">
        <v>652956</v>
      </c>
      <c r="C279">
        <v>4329364</v>
      </c>
      <c r="D279" s="4">
        <v>4589</v>
      </c>
      <c r="E279" s="4">
        <v>3195.83</v>
      </c>
      <c r="F279" s="4">
        <v>1393.17</v>
      </c>
      <c r="G279" s="2">
        <v>0.89366</v>
      </c>
      <c r="H279" s="2">
        <v>0.821962</v>
      </c>
      <c r="I279" s="2">
        <v>0.8428930807795041</v>
      </c>
      <c r="J279" s="2"/>
    </row>
    <row r="280" spans="1:10" ht="12.75">
      <c r="A280" t="s">
        <v>441</v>
      </c>
      <c r="B280">
        <v>652956</v>
      </c>
      <c r="C280">
        <v>4329364</v>
      </c>
      <c r="D280" s="4">
        <v>4589</v>
      </c>
      <c r="E280" s="4">
        <v>3169.73</v>
      </c>
      <c r="F280" s="4">
        <v>1419.27</v>
      </c>
      <c r="G280" s="2">
        <v>0.897384</v>
      </c>
      <c r="H280" s="2">
        <v>0.82523</v>
      </c>
      <c r="I280" s="2">
        <v>0.8445673807166258</v>
      </c>
      <c r="J280" s="2"/>
    </row>
    <row r="281" spans="1:10" ht="12.75">
      <c r="A281" t="s">
        <v>441</v>
      </c>
      <c r="B281">
        <v>652956</v>
      </c>
      <c r="C281">
        <v>4329364</v>
      </c>
      <c r="D281" s="4">
        <v>4589</v>
      </c>
      <c r="E281" s="4">
        <v>3143.65</v>
      </c>
      <c r="F281" s="4">
        <v>1445.35</v>
      </c>
      <c r="G281" s="2">
        <v>0.901117</v>
      </c>
      <c r="H281" s="2">
        <v>0.828482</v>
      </c>
      <c r="I281" s="2">
        <v>0.8462454062783422</v>
      </c>
      <c r="J281" s="2"/>
    </row>
    <row r="282" spans="1:10" ht="12.75">
      <c r="A282" t="s">
        <v>441</v>
      </c>
      <c r="B282">
        <v>652956</v>
      </c>
      <c r="C282">
        <v>4329364</v>
      </c>
      <c r="D282" s="4">
        <v>4589</v>
      </c>
      <c r="E282" s="4">
        <v>2989</v>
      </c>
      <c r="F282" s="4">
        <v>1600</v>
      </c>
      <c r="G282" s="2"/>
      <c r="H282" s="2"/>
      <c r="I282" s="2">
        <v>0.856298820541042</v>
      </c>
      <c r="J282" s="2"/>
    </row>
    <row r="283" spans="1:10" ht="12.75">
      <c r="A283" t="s">
        <v>441</v>
      </c>
      <c r="B283">
        <v>652956</v>
      </c>
      <c r="C283">
        <v>4329364</v>
      </c>
      <c r="D283" s="4">
        <v>4589</v>
      </c>
      <c r="E283" s="4">
        <v>2789</v>
      </c>
      <c r="F283" s="4">
        <v>1800</v>
      </c>
      <c r="G283" s="2"/>
      <c r="H283" s="2"/>
      <c r="I283" s="2">
        <v>0.8695623683674967</v>
      </c>
      <c r="J283" s="2"/>
    </row>
    <row r="284" spans="1:10" ht="12.75">
      <c r="A284" t="s">
        <v>441</v>
      </c>
      <c r="B284">
        <v>652956</v>
      </c>
      <c r="C284">
        <v>4329364</v>
      </c>
      <c r="D284" s="4">
        <v>4589</v>
      </c>
      <c r="E284" s="4">
        <v>2589</v>
      </c>
      <c r="F284" s="4">
        <v>2000</v>
      </c>
      <c r="G284" s="2"/>
      <c r="H284" s="2"/>
      <c r="I284" s="2">
        <v>0.8831225186933693</v>
      </c>
      <c r="J284" s="2"/>
    </row>
    <row r="285" spans="1:10" ht="12.75">
      <c r="A285" t="s">
        <v>441</v>
      </c>
      <c r="B285">
        <v>652956</v>
      </c>
      <c r="C285">
        <v>4329364</v>
      </c>
      <c r="D285" s="4">
        <v>4589</v>
      </c>
      <c r="E285" s="4">
        <v>3951.75</v>
      </c>
      <c r="F285" s="4">
        <v>637.25</v>
      </c>
      <c r="G285" s="2"/>
      <c r="H285" s="2"/>
      <c r="I285" s="2">
        <v>0.7965657297106645</v>
      </c>
      <c r="J285" s="2">
        <v>0.7375</v>
      </c>
    </row>
    <row r="286" spans="1:10" ht="12.75">
      <c r="A286" t="s">
        <v>441</v>
      </c>
      <c r="B286">
        <v>652956</v>
      </c>
      <c r="C286">
        <v>4329364</v>
      </c>
      <c r="D286" s="4">
        <v>4589</v>
      </c>
      <c r="E286" s="4">
        <v>3613</v>
      </c>
      <c r="F286" s="4">
        <v>976</v>
      </c>
      <c r="G286" s="2"/>
      <c r="H286" s="2"/>
      <c r="I286" s="2">
        <v>0.8168104164137162</v>
      </c>
      <c r="J286" s="2">
        <v>0.8433333333333334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284"/>
  <sheetViews>
    <sheetView zoomScale="75" zoomScaleNormal="75" workbookViewId="0" topLeftCell="S1">
      <pane ySplit="1" topLeftCell="BM2" activePane="bottomLeft" state="frozen"/>
      <selection pane="topLeft" activeCell="A1" sqref="A1"/>
      <selection pane="bottomLeft" activeCell="AB15" sqref="AB15"/>
    </sheetView>
  </sheetViews>
  <sheetFormatPr defaultColWidth="9.140625" defaultRowHeight="12.75"/>
  <cols>
    <col min="1" max="1" width="11.28125" style="29" customWidth="1"/>
    <col min="2" max="2" width="15.57421875" style="29" customWidth="1"/>
    <col min="3" max="3" width="16.421875" style="29" customWidth="1"/>
    <col min="4" max="7" width="9.140625" style="29" customWidth="1"/>
    <col min="8" max="8" width="11.421875" style="29" customWidth="1"/>
    <col min="9" max="9" width="9.57421875" style="29" customWidth="1"/>
    <col min="10" max="10" width="9.140625" style="8" customWidth="1"/>
    <col min="11" max="11" width="9.140625" style="29" customWidth="1"/>
    <col min="12" max="12" width="9.140625" style="37" customWidth="1"/>
    <col min="13" max="13" width="10.57421875" style="37" customWidth="1"/>
    <col min="14" max="14" width="9.57421875" style="37" bestFit="1" customWidth="1"/>
    <col min="15" max="16" width="12.421875" style="38" customWidth="1"/>
    <col min="17" max="17" width="11.00390625" style="38" customWidth="1"/>
    <col min="18" max="19" width="12.421875" style="38" customWidth="1"/>
    <col min="20" max="20" width="12.00390625" style="38" customWidth="1"/>
    <col min="21" max="24" width="12.421875" style="38" customWidth="1"/>
    <col min="25" max="25" width="5.8515625" style="29" customWidth="1"/>
    <col min="26" max="26" width="9.00390625" style="29" customWidth="1"/>
    <col min="27" max="27" width="12.57421875" style="93" customWidth="1"/>
    <col min="28" max="28" width="11.421875" style="93" customWidth="1"/>
    <col min="29" max="30" width="9.140625" style="93" customWidth="1"/>
    <col min="31" max="31" width="20.7109375" style="93" customWidth="1"/>
    <col min="32" max="39" width="9.140625" style="93" customWidth="1"/>
    <col min="40" max="16384" width="9.140625" style="29" customWidth="1"/>
  </cols>
  <sheetData>
    <row r="1" spans="1:39" s="69" customFormat="1" ht="26.25">
      <c r="A1" s="63" t="s">
        <v>0</v>
      </c>
      <c r="B1" s="64" t="s">
        <v>8</v>
      </c>
      <c r="C1" s="65" t="s">
        <v>9</v>
      </c>
      <c r="D1" s="66" t="s">
        <v>11</v>
      </c>
      <c r="E1" s="66" t="s">
        <v>10</v>
      </c>
      <c r="F1" s="67" t="s">
        <v>292</v>
      </c>
      <c r="G1" s="64" t="s">
        <v>6</v>
      </c>
      <c r="H1" s="67" t="s">
        <v>7</v>
      </c>
      <c r="I1" s="67" t="s">
        <v>537</v>
      </c>
      <c r="J1" s="68" t="s">
        <v>293</v>
      </c>
      <c r="L1" s="70" t="s">
        <v>445</v>
      </c>
      <c r="M1" s="70" t="s">
        <v>446</v>
      </c>
      <c r="N1" s="70" t="s">
        <v>447</v>
      </c>
      <c r="O1" s="71" t="s">
        <v>521</v>
      </c>
      <c r="P1" s="71" t="s">
        <v>522</v>
      </c>
      <c r="Q1" s="71" t="s">
        <v>523</v>
      </c>
      <c r="R1" s="71" t="s">
        <v>524</v>
      </c>
      <c r="S1" s="71" t="s">
        <v>526</v>
      </c>
      <c r="T1" s="71" t="s">
        <v>525</v>
      </c>
      <c r="U1" s="64" t="s">
        <v>529</v>
      </c>
      <c r="V1" s="64" t="s">
        <v>530</v>
      </c>
      <c r="W1" s="64" t="s">
        <v>531</v>
      </c>
      <c r="X1" s="64" t="s">
        <v>532</v>
      </c>
      <c r="Z1" s="72" t="s">
        <v>293</v>
      </c>
      <c r="AA1" s="90" t="s">
        <v>472</v>
      </c>
      <c r="AB1" s="90" t="s">
        <v>473</v>
      </c>
      <c r="AC1" s="91"/>
      <c r="AD1" s="91"/>
      <c r="AE1" s="91" t="s">
        <v>448</v>
      </c>
      <c r="AF1" s="91"/>
      <c r="AG1" s="91"/>
      <c r="AH1" s="91"/>
      <c r="AI1" s="91"/>
      <c r="AJ1" s="91"/>
      <c r="AK1" s="91"/>
      <c r="AL1" s="91"/>
      <c r="AM1" s="91"/>
    </row>
    <row r="2" spans="1:28" ht="15" thickBot="1">
      <c r="A2" s="29" t="s">
        <v>169</v>
      </c>
      <c r="B2" s="16"/>
      <c r="C2" s="8"/>
      <c r="D2" s="52">
        <v>4473424.8613</v>
      </c>
      <c r="E2" s="52">
        <v>576780.82021</v>
      </c>
      <c r="F2" s="38">
        <v>5807.016</v>
      </c>
      <c r="G2" s="16">
        <v>0</v>
      </c>
      <c r="H2" s="38">
        <v>5807.016</v>
      </c>
      <c r="I2" s="38">
        <v>1</v>
      </c>
      <c r="J2" s="17">
        <v>0.31</v>
      </c>
      <c r="L2" s="37">
        <f>E2/100000</f>
        <v>5.7678082021</v>
      </c>
      <c r="M2" s="37">
        <f>D2/100000</f>
        <v>44.734248613</v>
      </c>
      <c r="N2" s="37">
        <f>1000000/(300000+H2)</f>
        <v>3.2700361590134346</v>
      </c>
      <c r="O2" s="38">
        <f aca="true" t="shared" si="0" ref="O2:O33">L2*L2</f>
        <v>33.26761145621204</v>
      </c>
      <c r="P2" s="38">
        <f aca="true" t="shared" si="1" ref="P2:P33">M2*M2</f>
        <v>2001.1529989696924</v>
      </c>
      <c r="Q2" s="38">
        <f aca="true" t="shared" si="2" ref="Q2:Q33">N2*N2</f>
        <v>10.693136481255337</v>
      </c>
      <c r="R2" s="38">
        <f>L2*M2</f>
        <v>258.01856606484193</v>
      </c>
      <c r="S2" s="38">
        <f>M2*N2</f>
        <v>146.2826105108066</v>
      </c>
      <c r="T2" s="38">
        <f>L2*N2</f>
        <v>18.860941379121268</v>
      </c>
      <c r="U2" s="16">
        <f aca="true" t="shared" si="3" ref="U2:U33">M2*M2*M2</f>
        <v>89520.07576856075</v>
      </c>
      <c r="V2" s="16">
        <f aca="true" t="shared" si="4" ref="V2:V33">N2*N2*N2</f>
        <v>34.96694294697063</v>
      </c>
      <c r="W2" s="16">
        <f aca="true" t="shared" si="5" ref="W2:W33">L2*Q2</f>
        <v>61.67596030275927</v>
      </c>
      <c r="X2" s="16">
        <f aca="true" t="shared" si="6" ref="X2:X33">M2*Q2</f>
        <v>478.34942580521624</v>
      </c>
      <c r="Z2" s="36">
        <f aca="true" t="shared" si="7" ref="Z2:Z33">J2</f>
        <v>0.31</v>
      </c>
      <c r="AA2" s="92">
        <v>0.2440230870643063</v>
      </c>
      <c r="AB2" s="92">
        <v>0.06597691293569369</v>
      </c>
    </row>
    <row r="3" spans="1:32" ht="14.25">
      <c r="A3" s="29" t="s">
        <v>172</v>
      </c>
      <c r="B3" s="16"/>
      <c r="C3" s="8"/>
      <c r="D3" s="52">
        <v>4471668.2784</v>
      </c>
      <c r="E3" s="52">
        <v>560748.55398</v>
      </c>
      <c r="F3" s="38">
        <v>6568.161599999999</v>
      </c>
      <c r="G3" s="16">
        <v>0</v>
      </c>
      <c r="H3" s="38">
        <v>6568.161599999999</v>
      </c>
      <c r="I3" s="38">
        <v>1</v>
      </c>
      <c r="J3" s="17">
        <v>0.3</v>
      </c>
      <c r="L3" s="37">
        <f aca="true" t="shared" si="8" ref="L3:L65">E3/100000</f>
        <v>5.6074855398</v>
      </c>
      <c r="M3" s="37">
        <f aca="true" t="shared" si="9" ref="M3:M65">D3/100000</f>
        <v>44.716682784</v>
      </c>
      <c r="N3" s="37">
        <f aca="true" t="shared" si="10" ref="N3:N65">1000000/(300000+H3)</f>
        <v>3.261917332774977</v>
      </c>
      <c r="O3" s="38">
        <f t="shared" si="0"/>
        <v>31.443894079066094</v>
      </c>
      <c r="P3" s="38">
        <f t="shared" si="1"/>
        <v>1999.581719204882</v>
      </c>
      <c r="Q3" s="38">
        <f t="shared" si="2"/>
        <v>10.64010468585782</v>
      </c>
      <c r="R3" s="38">
        <f aca="true" t="shared" si="11" ref="R3:R33">L3*M3</f>
        <v>250.7481520991036</v>
      </c>
      <c r="S3" s="38">
        <f aca="true" t="shared" si="12" ref="S3:S33">M3*N3</f>
        <v>145.86212263733</v>
      </c>
      <c r="T3" s="38">
        <f aca="true" t="shared" si="13" ref="T3:T33">L3*N3</f>
        <v>18.291154275558668</v>
      </c>
      <c r="U3" s="16">
        <f t="shared" si="3"/>
        <v>89414.66143837007</v>
      </c>
      <c r="V3" s="16">
        <f t="shared" si="4"/>
        <v>34.70714189733987</v>
      </c>
      <c r="W3" s="16">
        <f t="shared" si="5"/>
        <v>59.66423316790594</v>
      </c>
      <c r="X3" s="16">
        <f t="shared" si="6"/>
        <v>475.79018602605606</v>
      </c>
      <c r="Z3" s="36">
        <f t="shared" si="7"/>
        <v>0.3</v>
      </c>
      <c r="AA3" s="92">
        <v>0.3086957126760126</v>
      </c>
      <c r="AB3" s="92">
        <v>-0.008695712676012601</v>
      </c>
      <c r="AE3" s="94" t="s">
        <v>449</v>
      </c>
      <c r="AF3" s="94"/>
    </row>
    <row r="4" spans="1:32" ht="14.25">
      <c r="A4" s="29" t="s">
        <v>173</v>
      </c>
      <c r="B4" s="16"/>
      <c r="C4" s="8"/>
      <c r="D4" s="52">
        <v>4471477.0574</v>
      </c>
      <c r="E4" s="52">
        <v>528651.36141</v>
      </c>
      <c r="F4" s="38">
        <v>8018.275199999999</v>
      </c>
      <c r="G4" s="16">
        <v>0</v>
      </c>
      <c r="H4" s="38">
        <v>8018.275199999999</v>
      </c>
      <c r="I4" s="38">
        <v>1</v>
      </c>
      <c r="J4" s="17">
        <v>0.45</v>
      </c>
      <c r="L4" s="37">
        <f t="shared" si="8"/>
        <v>5.2865136141</v>
      </c>
      <c r="M4" s="37">
        <f t="shared" si="9"/>
        <v>44.714770574000006</v>
      </c>
      <c r="N4" s="37">
        <f t="shared" si="10"/>
        <v>3.246560611868526</v>
      </c>
      <c r="O4" s="38">
        <f t="shared" si="0"/>
        <v>27.947226192064647</v>
      </c>
      <c r="P4" s="38">
        <f t="shared" si="1"/>
        <v>1999.410707485457</v>
      </c>
      <c r="Q4" s="38">
        <f t="shared" si="2"/>
        <v>10.54015580653614</v>
      </c>
      <c r="R4" s="38">
        <f t="shared" si="11"/>
        <v>236.38524339080914</v>
      </c>
      <c r="S4" s="38">
        <f t="shared" si="12"/>
        <v>145.16921291428622</v>
      </c>
      <c r="T4" s="38">
        <f t="shared" si="13"/>
        <v>17.162986873643792</v>
      </c>
      <c r="U4" s="16">
        <f t="shared" si="3"/>
        <v>89403.19106841124</v>
      </c>
      <c r="V4" s="16">
        <f t="shared" si="4"/>
        <v>34.21925468445757</v>
      </c>
      <c r="W4" s="16">
        <f t="shared" si="5"/>
        <v>55.72067716598847</v>
      </c>
      <c r="X4" s="16">
        <f t="shared" si="6"/>
        <v>471.30064870347746</v>
      </c>
      <c r="Z4" s="36">
        <f t="shared" si="7"/>
        <v>0.45</v>
      </c>
      <c r="AA4" s="92">
        <v>0.44283592778873526</v>
      </c>
      <c r="AB4" s="92">
        <v>0.007164072211264749</v>
      </c>
      <c r="AE4" s="95" t="s">
        <v>450</v>
      </c>
      <c r="AF4" s="95">
        <v>0.9346665348151993</v>
      </c>
    </row>
    <row r="5" spans="1:32" ht="14.25">
      <c r="A5" s="29" t="s">
        <v>225</v>
      </c>
      <c r="B5" s="16"/>
      <c r="C5" s="8"/>
      <c r="D5" s="52">
        <v>4469998.2324</v>
      </c>
      <c r="E5" s="52">
        <v>551143.83151</v>
      </c>
      <c r="F5" s="38">
        <v>6899.5224</v>
      </c>
      <c r="G5" s="16">
        <v>0</v>
      </c>
      <c r="H5" s="38">
        <v>6899.5224</v>
      </c>
      <c r="I5" s="38">
        <v>1</v>
      </c>
      <c r="J5" s="17">
        <v>0.45</v>
      </c>
      <c r="L5" s="37">
        <f t="shared" si="8"/>
        <v>5.5114383151</v>
      </c>
      <c r="M5" s="37">
        <f t="shared" si="9"/>
        <v>44.699982324000004</v>
      </c>
      <c r="N5" s="37">
        <f t="shared" si="10"/>
        <v>3.2583954259030805</v>
      </c>
      <c r="O5" s="38">
        <f t="shared" si="0"/>
        <v>30.37595230115233</v>
      </c>
      <c r="P5" s="38">
        <f t="shared" si="1"/>
        <v>1998.0884197659127</v>
      </c>
      <c r="Q5" s="38">
        <f t="shared" si="2"/>
        <v>10.617140751546117</v>
      </c>
      <c r="R5" s="38">
        <f t="shared" si="11"/>
        <v>246.36119526478637</v>
      </c>
      <c r="S5" s="38">
        <f t="shared" si="12"/>
        <v>145.65021794247016</v>
      </c>
      <c r="T5" s="38">
        <f t="shared" si="13"/>
        <v>17.95844539606882</v>
      </c>
      <c r="U5" s="16">
        <f t="shared" si="3"/>
        <v>89314.5170453254</v>
      </c>
      <c r="V5" s="16">
        <f t="shared" si="4"/>
        <v>34.59484286100706</v>
      </c>
      <c r="W5" s="16">
        <f t="shared" si="5"/>
        <v>58.515716334880885</v>
      </c>
      <c r="X5" s="16">
        <f t="shared" si="6"/>
        <v>474.58600392553154</v>
      </c>
      <c r="Z5" s="36">
        <f t="shared" si="7"/>
        <v>0.45</v>
      </c>
      <c r="AA5" s="92">
        <v>0.35268930556077294</v>
      </c>
      <c r="AB5" s="92">
        <v>0.09731069443922707</v>
      </c>
      <c r="AE5" s="95" t="s">
        <v>451</v>
      </c>
      <c r="AF5" s="95">
        <v>0.8736015313034523</v>
      </c>
    </row>
    <row r="6" spans="1:32" ht="14.25">
      <c r="A6" s="29" t="s">
        <v>174</v>
      </c>
      <c r="B6" s="16"/>
      <c r="C6" s="8"/>
      <c r="D6" s="52">
        <v>4468215.9949</v>
      </c>
      <c r="E6" s="52">
        <v>504610.2856</v>
      </c>
      <c r="F6" s="38">
        <v>8972.988</v>
      </c>
      <c r="G6" s="16">
        <v>0</v>
      </c>
      <c r="H6" s="38">
        <v>8972.988</v>
      </c>
      <c r="I6" s="38">
        <v>1</v>
      </c>
      <c r="J6" s="17">
        <v>0.5</v>
      </c>
      <c r="L6" s="37">
        <f t="shared" si="8"/>
        <v>5.046102856</v>
      </c>
      <c r="M6" s="37">
        <f t="shared" si="9"/>
        <v>44.682159949</v>
      </c>
      <c r="N6" s="37">
        <f t="shared" si="10"/>
        <v>3.2365288838777064</v>
      </c>
      <c r="O6" s="38">
        <f t="shared" si="0"/>
        <v>25.463154033331357</v>
      </c>
      <c r="P6" s="38">
        <f t="shared" si="1"/>
        <v>1996.4954177080199</v>
      </c>
      <c r="Q6" s="38">
        <f t="shared" si="2"/>
        <v>10.475119216174672</v>
      </c>
      <c r="R6" s="38">
        <f t="shared" si="11"/>
        <v>225.47077493089773</v>
      </c>
      <c r="S6" s="38">
        <f t="shared" si="12"/>
        <v>144.61510126898213</v>
      </c>
      <c r="T6" s="38">
        <f t="shared" si="13"/>
        <v>16.33185764446179</v>
      </c>
      <c r="U6" s="16">
        <f t="shared" si="3"/>
        <v>89207.72759147531</v>
      </c>
      <c r="V6" s="16">
        <f t="shared" si="4"/>
        <v>33.90302590521173</v>
      </c>
      <c r="W6" s="16">
        <f t="shared" si="5"/>
        <v>52.8585289936795</v>
      </c>
      <c r="X6" s="16">
        <f t="shared" si="6"/>
        <v>468.05095230196025</v>
      </c>
      <c r="Z6" s="36">
        <f t="shared" si="7"/>
        <v>0.5</v>
      </c>
      <c r="AA6" s="92">
        <v>0.5680326343037336</v>
      </c>
      <c r="AB6" s="92">
        <v>-0.06803263430373363</v>
      </c>
      <c r="AE6" s="95" t="s">
        <v>452</v>
      </c>
      <c r="AF6" s="95">
        <v>0.8698143112676008</v>
      </c>
    </row>
    <row r="7" spans="1:32" ht="14.25">
      <c r="A7" s="29" t="s">
        <v>168</v>
      </c>
      <c r="B7" s="16"/>
      <c r="C7" s="8"/>
      <c r="D7" s="52">
        <v>4463632.3958</v>
      </c>
      <c r="E7" s="52">
        <v>560847.55544</v>
      </c>
      <c r="F7" s="38">
        <v>6095.7264</v>
      </c>
      <c r="G7" s="16">
        <v>0</v>
      </c>
      <c r="H7" s="38">
        <v>6095.7264</v>
      </c>
      <c r="I7" s="38">
        <v>1</v>
      </c>
      <c r="J7" s="17">
        <v>0.3</v>
      </c>
      <c r="L7" s="37">
        <f t="shared" si="8"/>
        <v>5.6084755544</v>
      </c>
      <c r="M7" s="37">
        <f t="shared" si="9"/>
        <v>44.636323958</v>
      </c>
      <c r="N7" s="37">
        <f t="shared" si="10"/>
        <v>3.266951851177495</v>
      </c>
      <c r="O7" s="38">
        <f t="shared" si="0"/>
        <v>31.45499804430239</v>
      </c>
      <c r="P7" s="38">
        <f t="shared" si="1"/>
        <v>1992.4014164835246</v>
      </c>
      <c r="Q7" s="38">
        <f t="shared" si="2"/>
        <v>10.67297439791206</v>
      </c>
      <c r="R7" s="38">
        <f t="shared" si="11"/>
        <v>250.34173175672206</v>
      </c>
      <c r="S7" s="38">
        <f t="shared" si="12"/>
        <v>145.82472118434646</v>
      </c>
      <c r="T7" s="38">
        <f t="shared" si="13"/>
        <v>18.322619594730806</v>
      </c>
      <c r="U7" s="16">
        <f t="shared" si="3"/>
        <v>88933.47508053668</v>
      </c>
      <c r="V7" s="16">
        <f t="shared" si="4"/>
        <v>34.86809346682882</v>
      </c>
      <c r="W7" s="16">
        <f t="shared" si="5"/>
        <v>59.85911600342685</v>
      </c>
      <c r="X7" s="16">
        <f t="shared" si="6"/>
        <v>476.40234282064273</v>
      </c>
      <c r="Z7" s="36">
        <f t="shared" si="7"/>
        <v>0.3</v>
      </c>
      <c r="AA7" s="92">
        <v>0.34868368712153597</v>
      </c>
      <c r="AB7" s="92">
        <v>-0.04868368712153598</v>
      </c>
      <c r="AE7" s="95" t="s">
        <v>453</v>
      </c>
      <c r="AF7" s="95">
        <v>0.13155216544952578</v>
      </c>
    </row>
    <row r="8" spans="1:32" ht="15" thickBot="1">
      <c r="A8" s="29" t="s">
        <v>164</v>
      </c>
      <c r="B8" s="16"/>
      <c r="C8" s="8"/>
      <c r="D8" s="52">
        <v>4459019.4792</v>
      </c>
      <c r="E8" s="52">
        <v>583381.45568</v>
      </c>
      <c r="F8" s="38">
        <v>5193.5064</v>
      </c>
      <c r="G8" s="16">
        <v>0</v>
      </c>
      <c r="H8" s="38">
        <v>5193.5064</v>
      </c>
      <c r="I8" s="38">
        <v>1</v>
      </c>
      <c r="J8" s="17">
        <v>0.33</v>
      </c>
      <c r="L8" s="37">
        <f t="shared" si="8"/>
        <v>5.8338145568</v>
      </c>
      <c r="M8" s="37">
        <f t="shared" si="9"/>
        <v>44.590194792</v>
      </c>
      <c r="N8" s="37">
        <f t="shared" si="10"/>
        <v>3.2766096887047005</v>
      </c>
      <c r="O8" s="38">
        <f t="shared" si="0"/>
        <v>34.03339228313158</v>
      </c>
      <c r="P8" s="38">
        <f t="shared" si="1"/>
        <v>1988.2854715885037</v>
      </c>
      <c r="Q8" s="38">
        <f t="shared" si="2"/>
        <v>10.736171052113514</v>
      </c>
      <c r="R8" s="38">
        <f t="shared" si="11"/>
        <v>260.13092746811714</v>
      </c>
      <c r="S8" s="38">
        <f t="shared" si="12"/>
        <v>146.10466427669706</v>
      </c>
      <c r="T8" s="38">
        <f t="shared" si="13"/>
        <v>19.1151332989174</v>
      </c>
      <c r="U8" s="16">
        <f t="shared" si="3"/>
        <v>88658.03648023496</v>
      </c>
      <c r="V8" s="16">
        <f t="shared" si="4"/>
        <v>35.17824208894608</v>
      </c>
      <c r="W8" s="16">
        <f t="shared" si="5"/>
        <v>62.63283096811459</v>
      </c>
      <c r="X8" s="16">
        <f t="shared" si="6"/>
        <v>478.72795853397315</v>
      </c>
      <c r="Z8" s="36">
        <f t="shared" si="7"/>
        <v>0.33</v>
      </c>
      <c r="AA8" s="92">
        <v>0.30951392371457587</v>
      </c>
      <c r="AB8" s="92">
        <v>0.02048607628542415</v>
      </c>
      <c r="AE8" s="96" t="s">
        <v>454</v>
      </c>
      <c r="AF8" s="96">
        <v>276</v>
      </c>
    </row>
    <row r="9" spans="1:28" ht="14.25">
      <c r="A9" s="29" t="s">
        <v>166</v>
      </c>
      <c r="B9" s="16"/>
      <c r="C9" s="8"/>
      <c r="D9" s="52">
        <v>4458888.253</v>
      </c>
      <c r="E9" s="52">
        <v>570535.71983</v>
      </c>
      <c r="F9" s="38">
        <v>5600.325599999999</v>
      </c>
      <c r="G9" s="16">
        <v>0</v>
      </c>
      <c r="H9" s="38">
        <v>5600.325599999999</v>
      </c>
      <c r="I9" s="38">
        <v>1</v>
      </c>
      <c r="J9" s="17">
        <v>0.34</v>
      </c>
      <c r="L9" s="37">
        <f t="shared" si="8"/>
        <v>5.7053571983</v>
      </c>
      <c r="M9" s="37">
        <f t="shared" si="9"/>
        <v>44.58888252999999</v>
      </c>
      <c r="N9" s="37">
        <f t="shared" si="10"/>
        <v>3.272247822500357</v>
      </c>
      <c r="O9" s="38">
        <f t="shared" si="0"/>
        <v>32.55110076019362</v>
      </c>
      <c r="P9" s="38">
        <f t="shared" si="1"/>
        <v>1988.1684452741385</v>
      </c>
      <c r="Q9" s="38">
        <f t="shared" si="2"/>
        <v>10.707605811858327</v>
      </c>
      <c r="R9" s="38">
        <f t="shared" si="11"/>
        <v>254.39550190668857</v>
      </c>
      <c r="S9" s="38">
        <f t="shared" si="12"/>
        <v>145.90587376651666</v>
      </c>
      <c r="T9" s="38">
        <f t="shared" si="13"/>
        <v>18.66934266872391</v>
      </c>
      <c r="U9" s="16">
        <f t="shared" si="3"/>
        <v>88650.20925618128</v>
      </c>
      <c r="V9" s="16">
        <f t="shared" si="4"/>
        <v>35.03793980204558</v>
      </c>
      <c r="W9" s="16">
        <f t="shared" si="5"/>
        <v>61.09071589524482</v>
      </c>
      <c r="X9" s="16">
        <f t="shared" si="6"/>
        <v>477.4401777224962</v>
      </c>
      <c r="Z9" s="36">
        <f t="shared" si="7"/>
        <v>0.34</v>
      </c>
      <c r="AA9" s="92">
        <v>0.34373264530864844</v>
      </c>
      <c r="AB9" s="92">
        <v>-0.003732645308648419</v>
      </c>
    </row>
    <row r="10" spans="1:31" ht="15" thickBot="1">
      <c r="A10" s="29" t="s">
        <v>131</v>
      </c>
      <c r="B10" s="16"/>
      <c r="C10" s="8"/>
      <c r="D10" s="52">
        <v>4457597.6492</v>
      </c>
      <c r="E10" s="52">
        <v>656031.15396</v>
      </c>
      <c r="F10" s="38">
        <v>5393.6352</v>
      </c>
      <c r="G10" s="16">
        <v>0</v>
      </c>
      <c r="H10" s="38">
        <v>5393.6352</v>
      </c>
      <c r="I10" s="38">
        <v>1</v>
      </c>
      <c r="J10" s="17">
        <v>0.3</v>
      </c>
      <c r="L10" s="37">
        <f t="shared" si="8"/>
        <v>6.560311539600001</v>
      </c>
      <c r="M10" s="37">
        <f t="shared" si="9"/>
        <v>44.575976491999995</v>
      </c>
      <c r="N10" s="37">
        <f t="shared" si="10"/>
        <v>3.274462479694796</v>
      </c>
      <c r="O10" s="38">
        <f t="shared" si="0"/>
        <v>43.03768749660893</v>
      </c>
      <c r="P10" s="38">
        <f t="shared" si="1"/>
        <v>1987.0176802153362</v>
      </c>
      <c r="Q10" s="38">
        <f t="shared" si="2"/>
        <v>10.722104530928993</v>
      </c>
      <c r="R10" s="38">
        <f t="shared" si="11"/>
        <v>292.4322929694059</v>
      </c>
      <c r="S10" s="38">
        <f t="shared" si="12"/>
        <v>145.96236251881123</v>
      </c>
      <c r="T10" s="38">
        <f t="shared" si="13"/>
        <v>21.481493991529003</v>
      </c>
      <c r="U10" s="16">
        <f t="shared" si="3"/>
        <v>88573.25340246719</v>
      </c>
      <c r="V10" s="16">
        <f t="shared" si="4"/>
        <v>35.10912898989256</v>
      </c>
      <c r="W10" s="16">
        <f t="shared" si="5"/>
        <v>70.34034608305093</v>
      </c>
      <c r="X10" s="16">
        <f t="shared" si="6"/>
        <v>477.94827951545744</v>
      </c>
      <c r="Z10" s="36">
        <f t="shared" si="7"/>
        <v>0.3</v>
      </c>
      <c r="AA10" s="92">
        <v>0.14892039658371914</v>
      </c>
      <c r="AB10" s="92">
        <v>0.15107960341628085</v>
      </c>
      <c r="AE10" s="93" t="s">
        <v>455</v>
      </c>
    </row>
    <row r="11" spans="1:36" ht="14.25">
      <c r="A11" s="29" t="s">
        <v>124</v>
      </c>
      <c r="B11" s="16"/>
      <c r="C11" s="8"/>
      <c r="D11" s="52">
        <v>4455954.8107</v>
      </c>
      <c r="E11" s="52">
        <v>656065.15498</v>
      </c>
      <c r="F11" s="38">
        <v>5469.0936</v>
      </c>
      <c r="G11" s="16">
        <v>0</v>
      </c>
      <c r="H11" s="38">
        <v>5469.0936</v>
      </c>
      <c r="I11" s="38">
        <v>1</v>
      </c>
      <c r="J11" s="17">
        <v>0.37</v>
      </c>
      <c r="L11" s="37">
        <f t="shared" si="8"/>
        <v>6.5606515498</v>
      </c>
      <c r="M11" s="37">
        <f t="shared" si="9"/>
        <v>44.559548107000005</v>
      </c>
      <c r="N11" s="37">
        <f t="shared" si="10"/>
        <v>3.2736536067032085</v>
      </c>
      <c r="O11" s="38">
        <f t="shared" si="0"/>
        <v>43.042148757893145</v>
      </c>
      <c r="P11" s="38">
        <f t="shared" si="1"/>
        <v>1985.5533275000478</v>
      </c>
      <c r="Q11" s="38">
        <f t="shared" si="2"/>
        <v>10.716807936680926</v>
      </c>
      <c r="R11" s="38">
        <f t="shared" si="11"/>
        <v>292.33966834657724</v>
      </c>
      <c r="S11" s="38">
        <f t="shared" si="12"/>
        <v>145.8725253735457</v>
      </c>
      <c r="T11" s="38">
        <f t="shared" si="13"/>
        <v>21.477300608325766</v>
      </c>
      <c r="U11" s="16">
        <f t="shared" si="3"/>
        <v>88475.35901575231</v>
      </c>
      <c r="V11" s="16">
        <f t="shared" si="4"/>
        <v>35.08311695426109</v>
      </c>
      <c r="W11" s="16">
        <f t="shared" si="5"/>
        <v>70.30924259869465</v>
      </c>
      <c r="X11" s="16">
        <f t="shared" si="6"/>
        <v>477.53611880801316</v>
      </c>
      <c r="Z11" s="36">
        <f t="shared" si="7"/>
        <v>0.37</v>
      </c>
      <c r="AA11" s="92">
        <v>0.16069918280209095</v>
      </c>
      <c r="AB11" s="92">
        <v>0.20930081719790905</v>
      </c>
      <c r="AE11" s="97"/>
      <c r="AF11" s="97" t="s">
        <v>460</v>
      </c>
      <c r="AG11" s="97" t="s">
        <v>461</v>
      </c>
      <c r="AH11" s="97" t="s">
        <v>462</v>
      </c>
      <c r="AI11" s="97" t="s">
        <v>463</v>
      </c>
      <c r="AJ11" s="97" t="s">
        <v>464</v>
      </c>
    </row>
    <row r="12" spans="1:36" ht="14.25">
      <c r="A12" s="29" t="s">
        <v>127</v>
      </c>
      <c r="B12" s="16"/>
      <c r="C12" s="8"/>
      <c r="D12" s="52">
        <v>4455413.3697</v>
      </c>
      <c r="E12" s="52">
        <v>627236.07075</v>
      </c>
      <c r="F12" s="38">
        <v>4999.9392</v>
      </c>
      <c r="G12" s="16">
        <v>0</v>
      </c>
      <c r="H12" s="38">
        <v>4999.9392</v>
      </c>
      <c r="I12" s="38">
        <v>1</v>
      </c>
      <c r="J12" s="17">
        <v>0.3</v>
      </c>
      <c r="L12" s="37">
        <f t="shared" si="8"/>
        <v>6.2723607075</v>
      </c>
      <c r="M12" s="37">
        <f t="shared" si="9"/>
        <v>44.554133697</v>
      </c>
      <c r="N12" s="37">
        <f t="shared" si="10"/>
        <v>3.2786891781780394</v>
      </c>
      <c r="O12" s="38">
        <f t="shared" si="0"/>
        <v>39.3425088449899</v>
      </c>
      <c r="P12" s="38">
        <f t="shared" si="1"/>
        <v>1985.0708294901506</v>
      </c>
      <c r="Q12" s="38">
        <f t="shared" si="2"/>
        <v>10.749802727101788</v>
      </c>
      <c r="R12" s="38">
        <f t="shared" si="11"/>
        <v>279.4595975577645</v>
      </c>
      <c r="S12" s="38">
        <f t="shared" si="12"/>
        <v>146.0791559954514</v>
      </c>
      <c r="T12" s="38">
        <f t="shared" si="13"/>
        <v>20.5651211733094</v>
      </c>
      <c r="U12" s="16">
        <f t="shared" si="3"/>
        <v>88443.11113511886</v>
      </c>
      <c r="V12" s="16">
        <f t="shared" si="4"/>
        <v>35.24526186889741</v>
      </c>
      <c r="W12" s="16">
        <f t="shared" si="5"/>
        <v>67.4266402388496</v>
      </c>
      <c r="X12" s="16">
        <f t="shared" si="6"/>
        <v>478.9481479196682</v>
      </c>
      <c r="Z12" s="36">
        <f t="shared" si="7"/>
        <v>0.3</v>
      </c>
      <c r="AA12" s="92">
        <v>0.22489674809690996</v>
      </c>
      <c r="AB12" s="92">
        <v>0.07510325190309003</v>
      </c>
      <c r="AE12" s="95" t="s">
        <v>456</v>
      </c>
      <c r="AF12" s="95">
        <v>8</v>
      </c>
      <c r="AG12" s="95">
        <v>31.935876345392508</v>
      </c>
      <c r="AH12" s="95">
        <v>3.9919845431740635</v>
      </c>
      <c r="AI12" s="95">
        <v>230.67092036732154</v>
      </c>
      <c r="AJ12" s="95">
        <v>3.353647449922239E-115</v>
      </c>
    </row>
    <row r="13" spans="1:36" ht="14.25">
      <c r="A13" s="29" t="s">
        <v>126</v>
      </c>
      <c r="B13" s="16"/>
      <c r="C13" s="8"/>
      <c r="D13" s="52">
        <v>4449050.7412</v>
      </c>
      <c r="E13" s="52">
        <v>638568.10076</v>
      </c>
      <c r="F13" s="38">
        <v>5469.0936</v>
      </c>
      <c r="G13" s="16">
        <v>0</v>
      </c>
      <c r="H13" s="38">
        <v>5469.0936</v>
      </c>
      <c r="I13" s="38">
        <v>1</v>
      </c>
      <c r="J13" s="17">
        <v>0.31</v>
      </c>
      <c r="L13" s="37">
        <f t="shared" si="8"/>
        <v>6.3856810076</v>
      </c>
      <c r="M13" s="37">
        <f t="shared" si="9"/>
        <v>44.490507412</v>
      </c>
      <c r="N13" s="37">
        <f t="shared" si="10"/>
        <v>3.2736536067032085</v>
      </c>
      <c r="O13" s="38">
        <f t="shared" si="0"/>
        <v>40.77692193082335</v>
      </c>
      <c r="P13" s="38">
        <f t="shared" si="1"/>
        <v>1979.4052497772268</v>
      </c>
      <c r="Q13" s="38">
        <f t="shared" si="2"/>
        <v>10.716807936680926</v>
      </c>
      <c r="R13" s="38">
        <f t="shared" si="11"/>
        <v>284.1021881992954</v>
      </c>
      <c r="S13" s="38">
        <f t="shared" si="12"/>
        <v>145.64651005334963</v>
      </c>
      <c r="T13" s="38">
        <f t="shared" si="13"/>
        <v>20.904507661785917</v>
      </c>
      <c r="U13" s="16">
        <f t="shared" si="3"/>
        <v>88064.74393656541</v>
      </c>
      <c r="V13" s="16">
        <f t="shared" si="4"/>
        <v>35.08311695426109</v>
      </c>
      <c r="W13" s="16">
        <f t="shared" si="5"/>
        <v>68.43411690336033</v>
      </c>
      <c r="X13" s="16">
        <f t="shared" si="6"/>
        <v>476.79622293988314</v>
      </c>
      <c r="Z13" s="36">
        <f t="shared" si="7"/>
        <v>0.31</v>
      </c>
      <c r="AA13" s="92">
        <v>0.23945454225145113</v>
      </c>
      <c r="AB13" s="92">
        <v>0.07054545774854887</v>
      </c>
      <c r="AE13" s="95" t="s">
        <v>457</v>
      </c>
      <c r="AF13" s="95">
        <v>267</v>
      </c>
      <c r="AG13" s="95">
        <v>4.620694586600662</v>
      </c>
      <c r="AH13" s="95">
        <v>0.017305972234459406</v>
      </c>
      <c r="AI13" s="95"/>
      <c r="AJ13" s="95"/>
    </row>
    <row r="14" spans="1:36" ht="15" thickBot="1">
      <c r="A14" s="29" t="s">
        <v>162</v>
      </c>
      <c r="B14" s="16"/>
      <c r="C14" s="8"/>
      <c r="D14" s="52">
        <v>4449017.0645</v>
      </c>
      <c r="E14" s="52">
        <v>541760.88653</v>
      </c>
      <c r="F14" s="38">
        <v>5810.296799999999</v>
      </c>
      <c r="G14" s="16">
        <v>0</v>
      </c>
      <c r="H14" s="38">
        <v>5810.296799999999</v>
      </c>
      <c r="I14" s="38">
        <v>1</v>
      </c>
      <c r="J14" s="17">
        <v>0.36</v>
      </c>
      <c r="L14" s="37">
        <f t="shared" si="8"/>
        <v>5.4176088653</v>
      </c>
      <c r="M14" s="37">
        <f t="shared" si="9"/>
        <v>44.490170645000006</v>
      </c>
      <c r="N14" s="37">
        <f t="shared" si="10"/>
        <v>3.2700010773476347</v>
      </c>
      <c r="O14" s="38">
        <f t="shared" si="0"/>
        <v>29.350485817377155</v>
      </c>
      <c r="P14" s="38">
        <f t="shared" si="1"/>
        <v>1979.3752840212203</v>
      </c>
      <c r="Q14" s="38">
        <f t="shared" si="2"/>
        <v>10.69290704585469</v>
      </c>
      <c r="R14" s="38">
        <f t="shared" si="11"/>
        <v>241.03034290506184</v>
      </c>
      <c r="S14" s="38">
        <f t="shared" si="12"/>
        <v>145.48290594053015</v>
      </c>
      <c r="T14" s="38">
        <f t="shared" si="13"/>
        <v>17.7155868261791</v>
      </c>
      <c r="U14" s="16">
        <f t="shared" si="3"/>
        <v>88062.74415659945</v>
      </c>
      <c r="V14" s="16">
        <f t="shared" si="4"/>
        <v>34.965817559922954</v>
      </c>
      <c r="W14" s="16">
        <f t="shared" si="5"/>
        <v>57.92998800745121</v>
      </c>
      <c r="X14" s="16">
        <f t="shared" si="6"/>
        <v>475.7292591611981</v>
      </c>
      <c r="Z14" s="36">
        <f t="shared" si="7"/>
        <v>0.36</v>
      </c>
      <c r="AA14" s="92">
        <v>0.4730143511789606</v>
      </c>
      <c r="AB14" s="92">
        <v>-0.11301435117896064</v>
      </c>
      <c r="AE14" s="96" t="s">
        <v>458</v>
      </c>
      <c r="AF14" s="96">
        <v>275</v>
      </c>
      <c r="AG14" s="96">
        <v>36.55657093199317</v>
      </c>
      <c r="AH14" s="96"/>
      <c r="AI14" s="96"/>
      <c r="AJ14" s="96"/>
    </row>
    <row r="15" spans="1:28" ht="15" thickBot="1">
      <c r="A15" s="29" t="s">
        <v>209</v>
      </c>
      <c r="B15" s="16"/>
      <c r="C15" s="8"/>
      <c r="D15" s="52">
        <v>4447407.7668</v>
      </c>
      <c r="E15" s="52">
        <v>541786.8069</v>
      </c>
      <c r="F15" s="38">
        <v>5807.016</v>
      </c>
      <c r="G15" s="16">
        <v>0</v>
      </c>
      <c r="H15" s="38">
        <v>5807.016</v>
      </c>
      <c r="I15" s="38">
        <v>1</v>
      </c>
      <c r="J15" s="17">
        <v>0.47</v>
      </c>
      <c r="L15" s="37">
        <f t="shared" si="8"/>
        <v>5.417868069</v>
      </c>
      <c r="M15" s="37">
        <f t="shared" si="9"/>
        <v>44.47407766800001</v>
      </c>
      <c r="N15" s="37">
        <f t="shared" si="10"/>
        <v>3.2700361590134346</v>
      </c>
      <c r="O15" s="38">
        <f t="shared" si="0"/>
        <v>29.353294413089788</v>
      </c>
      <c r="P15" s="38">
        <f t="shared" si="1"/>
        <v>1977.943584419297</v>
      </c>
      <c r="Q15" s="38">
        <f t="shared" si="2"/>
        <v>10.693136481255337</v>
      </c>
      <c r="R15" s="38">
        <f t="shared" si="11"/>
        <v>240.95468529568322</v>
      </c>
      <c r="S15" s="38">
        <f t="shared" si="12"/>
        <v>145.43184211313192</v>
      </c>
      <c r="T15" s="38">
        <f t="shared" si="13"/>
        <v>17.71662449039429</v>
      </c>
      <c r="U15" s="16">
        <f t="shared" si="3"/>
        <v>87967.21659638613</v>
      </c>
      <c r="V15" s="16">
        <f t="shared" si="4"/>
        <v>34.96694294697063</v>
      </c>
      <c r="W15" s="16">
        <f t="shared" si="5"/>
        <v>57.934002699252304</v>
      </c>
      <c r="X15" s="16">
        <f t="shared" si="6"/>
        <v>475.56738238187415</v>
      </c>
      <c r="Z15" s="36">
        <f t="shared" si="7"/>
        <v>0.47</v>
      </c>
      <c r="AA15" s="92">
        <v>0.4780275118377517</v>
      </c>
      <c r="AB15" s="92">
        <v>-0.008027511837751744</v>
      </c>
    </row>
    <row r="16" spans="1:39" ht="14.25">
      <c r="A16" s="29" t="s">
        <v>158</v>
      </c>
      <c r="B16" s="16"/>
      <c r="C16" s="8"/>
      <c r="D16" s="52">
        <v>4445904.1665</v>
      </c>
      <c r="E16" s="52">
        <v>557856.66836</v>
      </c>
      <c r="F16" s="38">
        <v>5600.325599999999</v>
      </c>
      <c r="G16" s="16">
        <v>0</v>
      </c>
      <c r="H16" s="38">
        <v>5600.325599999999</v>
      </c>
      <c r="I16" s="38">
        <v>1</v>
      </c>
      <c r="J16" s="17">
        <v>0.3</v>
      </c>
      <c r="L16" s="37">
        <f t="shared" si="8"/>
        <v>5.5785666836</v>
      </c>
      <c r="M16" s="37">
        <f t="shared" si="9"/>
        <v>44.459041665</v>
      </c>
      <c r="N16" s="37">
        <f t="shared" si="10"/>
        <v>3.272247822500357</v>
      </c>
      <c r="O16" s="38">
        <f t="shared" si="0"/>
        <v>31.120406243371903</v>
      </c>
      <c r="P16" s="38">
        <f t="shared" si="1"/>
        <v>1976.606385770206</v>
      </c>
      <c r="Q16" s="38">
        <f t="shared" si="2"/>
        <v>10.707605811858327</v>
      </c>
      <c r="R16" s="38">
        <f t="shared" si="11"/>
        <v>248.01772861715327</v>
      </c>
      <c r="S16" s="38">
        <f t="shared" si="12"/>
        <v>145.4810022787489</v>
      </c>
      <c r="T16" s="38">
        <f t="shared" si="13"/>
        <v>18.254452683083137</v>
      </c>
      <c r="U16" s="16">
        <f t="shared" si="3"/>
        <v>87878.02566026266</v>
      </c>
      <c r="V16" s="16">
        <f t="shared" si="4"/>
        <v>35.03793980204558</v>
      </c>
      <c r="W16" s="16">
        <f t="shared" si="5"/>
        <v>59.7330930431546</v>
      </c>
      <c r="X16" s="16">
        <f t="shared" si="6"/>
        <v>476.0498929218055</v>
      </c>
      <c r="Z16" s="36">
        <f t="shared" si="7"/>
        <v>0.3</v>
      </c>
      <c r="AA16" s="92">
        <v>0.43702951757802566</v>
      </c>
      <c r="AB16" s="92">
        <v>-0.13702951757802567</v>
      </c>
      <c r="AE16" s="97"/>
      <c r="AF16" s="97" t="s">
        <v>465</v>
      </c>
      <c r="AG16" s="97" t="s">
        <v>453</v>
      </c>
      <c r="AH16" s="97" t="s">
        <v>466</v>
      </c>
      <c r="AI16" s="97" t="s">
        <v>467</v>
      </c>
      <c r="AJ16" s="97" t="s">
        <v>468</v>
      </c>
      <c r="AK16" s="97" t="s">
        <v>469</v>
      </c>
      <c r="AL16" s="97" t="s">
        <v>470</v>
      </c>
      <c r="AM16" s="97" t="s">
        <v>471</v>
      </c>
    </row>
    <row r="17" spans="1:39" ht="14.25">
      <c r="A17" s="29" t="s">
        <v>223</v>
      </c>
      <c r="B17" s="16"/>
      <c r="C17" s="8"/>
      <c r="D17" s="52">
        <v>4445847.01</v>
      </c>
      <c r="E17" s="52">
        <v>549826.17273</v>
      </c>
      <c r="F17" s="38">
        <v>5600.325599999999</v>
      </c>
      <c r="G17" s="16">
        <v>0</v>
      </c>
      <c r="H17" s="38">
        <v>5600.325599999999</v>
      </c>
      <c r="I17" s="38">
        <v>1</v>
      </c>
      <c r="J17" s="17">
        <v>0.48</v>
      </c>
      <c r="L17" s="37">
        <f t="shared" si="8"/>
        <v>5.4982617273</v>
      </c>
      <c r="M17" s="37">
        <f t="shared" si="9"/>
        <v>44.4584701</v>
      </c>
      <c r="N17" s="37">
        <f t="shared" si="10"/>
        <v>3.272247822500357</v>
      </c>
      <c r="O17" s="38">
        <f t="shared" si="0"/>
        <v>30.23088202189198</v>
      </c>
      <c r="P17" s="38">
        <f t="shared" si="1"/>
        <v>1976.555563632594</v>
      </c>
      <c r="Q17" s="38">
        <f t="shared" si="2"/>
        <v>10.707605811858327</v>
      </c>
      <c r="R17" s="38">
        <f t="shared" si="11"/>
        <v>244.4443046051414</v>
      </c>
      <c r="S17" s="38">
        <f t="shared" si="12"/>
        <v>145.47913197642222</v>
      </c>
      <c r="T17" s="38">
        <f t="shared" si="13"/>
        <v>17.991674964694475</v>
      </c>
      <c r="U17" s="16">
        <f t="shared" si="3"/>
        <v>87874.63642674833</v>
      </c>
      <c r="V17" s="16">
        <f t="shared" si="4"/>
        <v>35.03793980204558</v>
      </c>
      <c r="W17" s="16">
        <f t="shared" si="5"/>
        <v>58.87321922635569</v>
      </c>
      <c r="X17" s="16">
        <f t="shared" si="6"/>
        <v>476.0437728290897</v>
      </c>
      <c r="Z17" s="36">
        <f t="shared" si="7"/>
        <v>0.48</v>
      </c>
      <c r="AA17" s="92">
        <v>0.4610239368999487</v>
      </c>
      <c r="AB17" s="92">
        <v>0.018976063100051288</v>
      </c>
      <c r="AE17" s="95" t="s">
        <v>459</v>
      </c>
      <c r="AF17" s="95">
        <v>-642.2799830965148</v>
      </c>
      <c r="AG17" s="95">
        <v>102.59323903955044</v>
      </c>
      <c r="AH17" s="95">
        <v>-6.2604513621888005</v>
      </c>
      <c r="AI17" s="95">
        <v>1.5245021187184586E-09</v>
      </c>
      <c r="AJ17" s="95">
        <v>-844.2746381263883</v>
      </c>
      <c r="AK17" s="95">
        <v>-440.28532806664134</v>
      </c>
      <c r="AL17" s="95">
        <v>-844.2746381263883</v>
      </c>
      <c r="AM17" s="95">
        <v>-440.28532806664134</v>
      </c>
    </row>
    <row r="18" spans="1:39" ht="14.25">
      <c r="A18" s="29" t="s">
        <v>123</v>
      </c>
      <c r="B18" s="16"/>
      <c r="C18" s="8"/>
      <c r="D18" s="52">
        <v>4445567.8051</v>
      </c>
      <c r="E18" s="52">
        <v>627402.00352</v>
      </c>
      <c r="F18" s="38">
        <v>5154.1368</v>
      </c>
      <c r="G18" s="16">
        <v>0</v>
      </c>
      <c r="H18" s="38">
        <v>5154.1368</v>
      </c>
      <c r="I18" s="38">
        <v>1</v>
      </c>
      <c r="J18" s="17">
        <v>0.3</v>
      </c>
      <c r="L18" s="37">
        <f t="shared" si="8"/>
        <v>6.2740200352</v>
      </c>
      <c r="M18" s="37">
        <f t="shared" si="9"/>
        <v>44.45567805100001</v>
      </c>
      <c r="N18" s="37">
        <f t="shared" si="10"/>
        <v>3.2770324219966467</v>
      </c>
      <c r="O18" s="38">
        <f t="shared" si="0"/>
        <v>39.363327402091016</v>
      </c>
      <c r="P18" s="38">
        <f t="shared" si="1"/>
        <v>1976.3073109741638</v>
      </c>
      <c r="Q18" s="38">
        <f t="shared" si="2"/>
        <v>10.738941494817208</v>
      </c>
      <c r="R18" s="38">
        <f t="shared" si="11"/>
        <v>278.91581477037494</v>
      </c>
      <c r="S18" s="38">
        <f t="shared" si="12"/>
        <v>145.68269831497173</v>
      </c>
      <c r="T18" s="38">
        <f t="shared" si="13"/>
        <v>20.560167071606944</v>
      </c>
      <c r="U18" s="16">
        <f t="shared" si="3"/>
        <v>87858.08154650498</v>
      </c>
      <c r="V18" s="16">
        <f t="shared" si="4"/>
        <v>35.19185945644112</v>
      </c>
      <c r="W18" s="16">
        <f t="shared" si="5"/>
        <v>67.3763340953238</v>
      </c>
      <c r="X18" s="16">
        <f t="shared" si="6"/>
        <v>477.40692570211854</v>
      </c>
      <c r="Z18" s="36">
        <f t="shared" si="7"/>
        <v>0.3</v>
      </c>
      <c r="AA18" s="92">
        <v>0.2864436500957481</v>
      </c>
      <c r="AB18" s="92">
        <v>0.013556349904251863</v>
      </c>
      <c r="AE18" s="95" t="s">
        <v>445</v>
      </c>
      <c r="AF18" s="95">
        <v>14.951110415698752</v>
      </c>
      <c r="AG18" s="95">
        <v>2.4901938064129223</v>
      </c>
      <c r="AH18" s="95">
        <v>6.003994700009132</v>
      </c>
      <c r="AI18" s="95">
        <v>6.263924131855832E-09</v>
      </c>
      <c r="AJ18" s="95">
        <v>10.048196309536323</v>
      </c>
      <c r="AK18" s="95">
        <v>19.85402452186118</v>
      </c>
      <c r="AL18" s="95">
        <v>10.048196309536323</v>
      </c>
      <c r="AM18" s="95">
        <v>19.85402452186118</v>
      </c>
    </row>
    <row r="19" spans="1:39" ht="14.25">
      <c r="A19" s="29" t="s">
        <v>155</v>
      </c>
      <c r="B19" s="16"/>
      <c r="C19" s="8"/>
      <c r="D19" s="52">
        <v>4444608.3328</v>
      </c>
      <c r="E19" s="52">
        <v>589972.54289</v>
      </c>
      <c r="F19" s="38">
        <v>5196.7872</v>
      </c>
      <c r="G19" s="16">
        <v>0</v>
      </c>
      <c r="H19" s="38">
        <v>5196.7872</v>
      </c>
      <c r="I19" s="38">
        <v>1</v>
      </c>
      <c r="J19" s="17">
        <v>0.3</v>
      </c>
      <c r="L19" s="37">
        <f t="shared" si="8"/>
        <v>5.8997254289</v>
      </c>
      <c r="M19" s="37">
        <f t="shared" si="9"/>
        <v>44.446083328</v>
      </c>
      <c r="N19" s="37">
        <f t="shared" si="10"/>
        <v>3.2765744658533547</v>
      </c>
      <c r="O19" s="38">
        <f t="shared" si="0"/>
        <v>34.80676013640929</v>
      </c>
      <c r="P19" s="38">
        <f t="shared" si="1"/>
        <v>1975.4543231995196</v>
      </c>
      <c r="Q19" s="38">
        <f t="shared" si="2"/>
        <v>10.735940230282196</v>
      </c>
      <c r="R19" s="38">
        <f t="shared" si="11"/>
        <v>262.21968802520996</v>
      </c>
      <c r="S19" s="38">
        <f t="shared" si="12"/>
        <v>145.63090173971528</v>
      </c>
      <c r="T19" s="38">
        <f t="shared" si="13"/>
        <v>19.33088969587947</v>
      </c>
      <c r="U19" s="16">
        <f t="shared" si="3"/>
        <v>87801.20745958369</v>
      </c>
      <c r="V19" s="16">
        <f t="shared" si="4"/>
        <v>35.17710762547043</v>
      </c>
      <c r="W19" s="16">
        <f t="shared" si="5"/>
        <v>63.339099579746396</v>
      </c>
      <c r="X19" s="16">
        <f t="shared" si="6"/>
        <v>477.17049407955</v>
      </c>
      <c r="Z19" s="36">
        <f t="shared" si="7"/>
        <v>0.3</v>
      </c>
      <c r="AA19" s="92">
        <v>0.36605399015587636</v>
      </c>
      <c r="AB19" s="92">
        <v>-0.06605399015587637</v>
      </c>
      <c r="AE19" s="95" t="s">
        <v>446</v>
      </c>
      <c r="AF19" s="95">
        <v>33.22550362927694</v>
      </c>
      <c r="AG19" s="95">
        <v>4.363356335647023</v>
      </c>
      <c r="AH19" s="95">
        <v>7.614666571656491</v>
      </c>
      <c r="AI19" s="95">
        <v>4.584016011174625E-13</v>
      </c>
      <c r="AJ19" s="95">
        <v>24.634541241866046</v>
      </c>
      <c r="AK19" s="95">
        <v>41.81646601668784</v>
      </c>
      <c r="AL19" s="95">
        <v>24.634541241866046</v>
      </c>
      <c r="AM19" s="95">
        <v>41.81646601668784</v>
      </c>
    </row>
    <row r="20" spans="1:39" ht="14.25">
      <c r="A20" s="29" t="s">
        <v>119</v>
      </c>
      <c r="B20" s="16"/>
      <c r="C20" s="8"/>
      <c r="D20" s="52">
        <v>4444499.3922</v>
      </c>
      <c r="E20" s="52">
        <v>657904.35365</v>
      </c>
      <c r="F20" s="38">
        <v>5400.1968</v>
      </c>
      <c r="G20" s="16">
        <v>0</v>
      </c>
      <c r="H20" s="38">
        <v>5400.1968</v>
      </c>
      <c r="I20" s="38">
        <v>1</v>
      </c>
      <c r="J20" s="17">
        <v>0.35</v>
      </c>
      <c r="L20" s="37">
        <f t="shared" si="8"/>
        <v>6.5790435364999995</v>
      </c>
      <c r="M20" s="37">
        <f t="shared" si="9"/>
        <v>44.444993921999995</v>
      </c>
      <c r="N20" s="37">
        <f t="shared" si="10"/>
        <v>3.2743921270452834</v>
      </c>
      <c r="O20" s="38">
        <f t="shared" si="0"/>
        <v>43.28381385516242</v>
      </c>
      <c r="P20" s="38">
        <f t="shared" si="1"/>
        <v>1975.3574847266166</v>
      </c>
      <c r="Q20" s="38">
        <f t="shared" si="2"/>
        <v>10.721643801656136</v>
      </c>
      <c r="R20" s="38">
        <f t="shared" si="11"/>
        <v>292.40554999231585</v>
      </c>
      <c r="S20" s="38">
        <f t="shared" si="12"/>
        <v>145.53033818477226</v>
      </c>
      <c r="T20" s="38">
        <f t="shared" si="13"/>
        <v>21.542368359403756</v>
      </c>
      <c r="U20" s="16">
        <f t="shared" si="3"/>
        <v>87794.75140245167</v>
      </c>
      <c r="V20" s="16">
        <f t="shared" si="4"/>
        <v>35.10686605312671</v>
      </c>
      <c r="W20" s="16">
        <f t="shared" si="5"/>
        <v>70.53816135394108</v>
      </c>
      <c r="X20" s="16">
        <f t="shared" si="6"/>
        <v>476.52339359845587</v>
      </c>
      <c r="Z20" s="36">
        <f t="shared" si="7"/>
        <v>0.35</v>
      </c>
      <c r="AA20" s="92">
        <v>0.24562452223017317</v>
      </c>
      <c r="AB20" s="92">
        <v>0.10437547776982681</v>
      </c>
      <c r="AE20" s="95" t="s">
        <v>447</v>
      </c>
      <c r="AF20" s="95">
        <v>-80.09960228380773</v>
      </c>
      <c r="AG20" s="95">
        <v>23.420267590226363</v>
      </c>
      <c r="AH20" s="95">
        <v>-3.4200976558113503</v>
      </c>
      <c r="AI20" s="95">
        <v>0.0007239412277105999</v>
      </c>
      <c r="AJ20" s="95">
        <v>-126.21149929459763</v>
      </c>
      <c r="AK20" s="95">
        <v>-33.98770527301782</v>
      </c>
      <c r="AL20" s="95">
        <v>-126.21149929459763</v>
      </c>
      <c r="AM20" s="95">
        <v>-33.98770527301782</v>
      </c>
    </row>
    <row r="21" spans="1:39" ht="14.25">
      <c r="A21" s="29" t="s">
        <v>122</v>
      </c>
      <c r="B21" s="16"/>
      <c r="C21" s="8"/>
      <c r="D21" s="52">
        <v>4441082.6881</v>
      </c>
      <c r="E21" s="52">
        <v>651554.73047</v>
      </c>
      <c r="F21" s="38">
        <v>5200.067999999999</v>
      </c>
      <c r="G21" s="16">
        <v>0</v>
      </c>
      <c r="H21" s="38">
        <v>5200.067999999999</v>
      </c>
      <c r="I21" s="38">
        <v>1</v>
      </c>
      <c r="J21" s="17">
        <v>0.4</v>
      </c>
      <c r="L21" s="37">
        <f t="shared" si="8"/>
        <v>6.515547304699999</v>
      </c>
      <c r="M21" s="37">
        <f t="shared" si="9"/>
        <v>44.410826881</v>
      </c>
      <c r="N21" s="37">
        <f t="shared" si="10"/>
        <v>3.2765392437592777</v>
      </c>
      <c r="O21" s="38">
        <f t="shared" si="0"/>
        <v>42.45235667978343</v>
      </c>
      <c r="P21" s="38">
        <f t="shared" si="1"/>
        <v>1972.321544254152</v>
      </c>
      <c r="Q21" s="38">
        <f t="shared" si="2"/>
        <v>10.73570941589462</v>
      </c>
      <c r="R21" s="38">
        <f t="shared" si="11"/>
        <v>289.3608433839978</v>
      </c>
      <c r="S21" s="38">
        <f t="shared" si="12"/>
        <v>145.51381712339594</v>
      </c>
      <c r="T21" s="38">
        <f t="shared" si="13"/>
        <v>21.348446438419536</v>
      </c>
      <c r="U21" s="16">
        <f t="shared" si="3"/>
        <v>87592.43065553773</v>
      </c>
      <c r="V21" s="16">
        <f t="shared" si="4"/>
        <v>35.175973210774714</v>
      </c>
      <c r="W21" s="16">
        <f t="shared" si="5"/>
        <v>69.9490225487746</v>
      </c>
      <c r="X21" s="16">
        <f t="shared" si="6"/>
        <v>476.7817323140176</v>
      </c>
      <c r="Z21" s="36">
        <f t="shared" si="7"/>
        <v>0.4</v>
      </c>
      <c r="AA21" s="92">
        <v>0.28088462534071823</v>
      </c>
      <c r="AB21" s="92">
        <v>0.11911537465928179</v>
      </c>
      <c r="AE21" s="95" t="s">
        <v>521</v>
      </c>
      <c r="AF21" s="95">
        <v>0.08466512780830876</v>
      </c>
      <c r="AG21" s="95">
        <v>0.03920590743745718</v>
      </c>
      <c r="AH21" s="95">
        <v>2.159499252590185</v>
      </c>
      <c r="AI21" s="95">
        <v>0.03170195422334334</v>
      </c>
      <c r="AJ21" s="95">
        <v>0.007473065035933146</v>
      </c>
      <c r="AK21" s="95">
        <v>0.16185719058068437</v>
      </c>
      <c r="AL21" s="95">
        <v>0.007473065035933146</v>
      </c>
      <c r="AM21" s="95">
        <v>0.16185719058068437</v>
      </c>
    </row>
    <row r="22" spans="1:39" ht="14.25">
      <c r="A22" s="29" t="s">
        <v>160</v>
      </c>
      <c r="B22" s="16"/>
      <c r="C22" s="8"/>
      <c r="D22" s="52">
        <v>4440898.7755</v>
      </c>
      <c r="E22" s="52">
        <v>525810.87496</v>
      </c>
      <c r="F22" s="38">
        <v>6801.0984</v>
      </c>
      <c r="G22" s="16">
        <v>0</v>
      </c>
      <c r="H22" s="38">
        <v>6801.0984</v>
      </c>
      <c r="I22" s="38">
        <v>1</v>
      </c>
      <c r="J22" s="17">
        <v>0.33</v>
      </c>
      <c r="L22" s="37">
        <f t="shared" si="8"/>
        <v>5.258108749600001</v>
      </c>
      <c r="M22" s="37">
        <f t="shared" si="9"/>
        <v>44.408987755000005</v>
      </c>
      <c r="N22" s="37">
        <f t="shared" si="10"/>
        <v>3.2594407426019827</v>
      </c>
      <c r="O22" s="38">
        <f t="shared" si="0"/>
        <v>27.647707622620082</v>
      </c>
      <c r="P22" s="38">
        <f t="shared" si="1"/>
        <v>1972.1581934237404</v>
      </c>
      <c r="Q22" s="38">
        <f t="shared" si="2"/>
        <v>10.623953954533764</v>
      </c>
      <c r="R22" s="38">
        <f t="shared" si="11"/>
        <v>233.50728707544482</v>
      </c>
      <c r="S22" s="38">
        <f t="shared" si="12"/>
        <v>144.74846402635958</v>
      </c>
      <c r="T22" s="38">
        <f t="shared" si="13"/>
        <v>17.13849388747821</v>
      </c>
      <c r="U22" s="16">
        <f t="shared" si="3"/>
        <v>87581.54906267782</v>
      </c>
      <c r="V22" s="16">
        <f t="shared" si="4"/>
        <v>34.6281483669348</v>
      </c>
      <c r="W22" s="16">
        <f t="shared" si="5"/>
        <v>55.86190524368151</v>
      </c>
      <c r="X22" s="16">
        <f t="shared" si="6"/>
        <v>471.7990410765738</v>
      </c>
      <c r="Z22" s="36">
        <f t="shared" si="7"/>
        <v>0.33</v>
      </c>
      <c r="AA22" s="92">
        <v>0.5346128641749033</v>
      </c>
      <c r="AB22" s="92">
        <v>-0.20461286417490326</v>
      </c>
      <c r="AE22" s="95" t="s">
        <v>522</v>
      </c>
      <c r="AF22" s="95">
        <v>-0.26373194721998655</v>
      </c>
      <c r="AG22" s="95">
        <v>0.05477849947319743</v>
      </c>
      <c r="AH22" s="95">
        <v>-4.814515727087923</v>
      </c>
      <c r="AI22" s="95">
        <v>2.473704413163073E-06</v>
      </c>
      <c r="AJ22" s="95">
        <v>-0.371584708354441</v>
      </c>
      <c r="AK22" s="95">
        <v>-0.1558791860855321</v>
      </c>
      <c r="AL22" s="95">
        <v>-0.371584708354441</v>
      </c>
      <c r="AM22" s="95">
        <v>-0.1558791860855321</v>
      </c>
    </row>
    <row r="23" spans="1:39" ht="14.25">
      <c r="A23" s="29" t="s">
        <v>118</v>
      </c>
      <c r="B23" s="16"/>
      <c r="C23" s="8"/>
      <c r="D23" s="52">
        <v>4432184.0349</v>
      </c>
      <c r="E23" s="52">
        <v>611556.40611</v>
      </c>
      <c r="F23" s="38">
        <v>4799.8104</v>
      </c>
      <c r="G23" s="16">
        <v>0</v>
      </c>
      <c r="H23" s="38">
        <v>4799.8104</v>
      </c>
      <c r="I23" s="38">
        <v>1</v>
      </c>
      <c r="J23" s="17">
        <v>0.3</v>
      </c>
      <c r="L23" s="37">
        <f t="shared" si="8"/>
        <v>6.1155640611</v>
      </c>
      <c r="M23" s="37">
        <f t="shared" si="9"/>
        <v>44.321840349000006</v>
      </c>
      <c r="N23" s="37">
        <f t="shared" si="10"/>
        <v>3.2808419358518077</v>
      </c>
      <c r="O23" s="38">
        <f t="shared" si="0"/>
        <v>37.40012378541792</v>
      </c>
      <c r="P23" s="38">
        <f t="shared" si="1"/>
        <v>1964.425531922245</v>
      </c>
      <c r="Q23" s="38">
        <f t="shared" si="2"/>
        <v>10.763923808043836</v>
      </c>
      <c r="R23" s="38">
        <f t="shared" si="11"/>
        <v>271.0530539601563</v>
      </c>
      <c r="S23" s="38">
        <f t="shared" si="12"/>
        <v>145.41295249112795</v>
      </c>
      <c r="T23" s="38">
        <f t="shared" si="13"/>
        <v>20.064199033045067</v>
      </c>
      <c r="U23" s="16">
        <f t="shared" si="3"/>
        <v>87066.95480335716</v>
      </c>
      <c r="V23" s="16">
        <f t="shared" si="4"/>
        <v>35.3147326237439</v>
      </c>
      <c r="W23" s="16">
        <f t="shared" si="5"/>
        <v>65.82746559689154</v>
      </c>
      <c r="X23" s="16">
        <f t="shared" si="6"/>
        <v>477.0769125489191</v>
      </c>
      <c r="Z23" s="36">
        <f t="shared" si="7"/>
        <v>0.3</v>
      </c>
      <c r="AA23" s="92">
        <v>0.3957800611415223</v>
      </c>
      <c r="AB23" s="92">
        <v>-0.09578006114152232</v>
      </c>
      <c r="AE23" s="95" t="s">
        <v>523</v>
      </c>
      <c r="AF23" s="95">
        <v>29.301844893730216</v>
      </c>
      <c r="AG23" s="95">
        <v>2.3731830695161933</v>
      </c>
      <c r="AH23" s="95">
        <v>12.347064695562576</v>
      </c>
      <c r="AI23" s="95">
        <v>5.208549173318701E-28</v>
      </c>
      <c r="AJ23" s="95">
        <v>24.62931188924189</v>
      </c>
      <c r="AK23" s="95">
        <v>33.97437789821854</v>
      </c>
      <c r="AL23" s="95">
        <v>24.62931188924189</v>
      </c>
      <c r="AM23" s="95">
        <v>33.97437789821854</v>
      </c>
    </row>
    <row r="24" spans="1:39" ht="14.25">
      <c r="A24" s="29" t="s">
        <v>153</v>
      </c>
      <c r="B24" s="16"/>
      <c r="C24" s="8"/>
      <c r="D24" s="52">
        <v>4431887.1269</v>
      </c>
      <c r="E24" s="52">
        <v>589065.46244</v>
      </c>
      <c r="F24" s="38">
        <v>5141.013599999999</v>
      </c>
      <c r="G24" s="16">
        <v>0</v>
      </c>
      <c r="H24" s="38">
        <v>5141.013599999999</v>
      </c>
      <c r="I24" s="38">
        <v>1</v>
      </c>
      <c r="J24" s="17">
        <v>0.55</v>
      </c>
      <c r="L24" s="37">
        <f t="shared" si="8"/>
        <v>5.890654624400001</v>
      </c>
      <c r="M24" s="37">
        <f t="shared" si="9"/>
        <v>44.318871269</v>
      </c>
      <c r="N24" s="37">
        <f t="shared" si="10"/>
        <v>3.277173357334617</v>
      </c>
      <c r="O24" s="38">
        <f t="shared" si="0"/>
        <v>34.69981190396511</v>
      </c>
      <c r="P24" s="38">
        <f t="shared" si="1"/>
        <v>1964.1623505581936</v>
      </c>
      <c r="Q24" s="38">
        <f t="shared" si="2"/>
        <v>10.739865214023844</v>
      </c>
      <c r="R24" s="38">
        <f t="shared" si="11"/>
        <v>261.06716398892314</v>
      </c>
      <c r="S24" s="38">
        <f t="shared" si="12"/>
        <v>145.24062414990942</v>
      </c>
      <c r="T24" s="38">
        <f t="shared" si="13"/>
        <v>19.304696392343637</v>
      </c>
      <c r="U24" s="16">
        <f t="shared" si="3"/>
        <v>87049.45836580503</v>
      </c>
      <c r="V24" s="16">
        <f t="shared" si="4"/>
        <v>35.196400140763785</v>
      </c>
      <c r="W24" s="16">
        <f t="shared" si="5"/>
        <v>63.26483668842226</v>
      </c>
      <c r="X24" s="16">
        <f t="shared" si="6"/>
        <v>475.97870386673384</v>
      </c>
      <c r="Z24" s="36">
        <f t="shared" si="7"/>
        <v>0.55</v>
      </c>
      <c r="AA24" s="92">
        <v>0.42662660435200905</v>
      </c>
      <c r="AB24" s="92">
        <v>0.12337339564799099</v>
      </c>
      <c r="AE24" s="95" t="s">
        <v>524</v>
      </c>
      <c r="AF24" s="95">
        <v>-0.36405031488713313</v>
      </c>
      <c r="AG24" s="95">
        <v>0.05520119443898688</v>
      </c>
      <c r="AH24" s="95">
        <v>-6.594971695576496</v>
      </c>
      <c r="AI24" s="95">
        <v>2.2693498043539444E-10</v>
      </c>
      <c r="AJ24" s="95">
        <v>-0.47273531530554846</v>
      </c>
      <c r="AK24" s="95">
        <v>-0.2553653144687178</v>
      </c>
      <c r="AL24" s="95">
        <v>-0.47273531530554846</v>
      </c>
      <c r="AM24" s="95">
        <v>-0.2553653144687178</v>
      </c>
    </row>
    <row r="25" spans="1:39" ht="14.25">
      <c r="A25" s="29" t="s">
        <v>116</v>
      </c>
      <c r="B25" s="16"/>
      <c r="C25" s="8"/>
      <c r="D25" s="52">
        <v>4431334.8927</v>
      </c>
      <c r="E25" s="52">
        <v>656573.45708</v>
      </c>
      <c r="F25" s="38">
        <v>5600.325599999999</v>
      </c>
      <c r="G25" s="16">
        <v>0</v>
      </c>
      <c r="H25" s="38">
        <v>5600.325599999999</v>
      </c>
      <c r="I25" s="38">
        <v>1</v>
      </c>
      <c r="J25" s="17">
        <v>0.39</v>
      </c>
      <c r="L25" s="37">
        <f t="shared" si="8"/>
        <v>6.565734570799999</v>
      </c>
      <c r="M25" s="37">
        <f t="shared" si="9"/>
        <v>44.313348927</v>
      </c>
      <c r="N25" s="37">
        <f t="shared" si="10"/>
        <v>3.272247822500357</v>
      </c>
      <c r="O25" s="38">
        <f t="shared" si="0"/>
        <v>43.10887045419825</v>
      </c>
      <c r="P25" s="38">
        <f t="shared" si="1"/>
        <v>1963.672893126052</v>
      </c>
      <c r="Q25" s="38">
        <f t="shared" si="2"/>
        <v>10.707605811858327</v>
      </c>
      <c r="R25" s="38">
        <f t="shared" si="11"/>
        <v>290.94968699792696</v>
      </c>
      <c r="S25" s="38">
        <f t="shared" si="12"/>
        <v>145.00425953407427</v>
      </c>
      <c r="T25" s="38">
        <f t="shared" si="13"/>
        <v>21.48471065241561</v>
      </c>
      <c r="U25" s="16">
        <f t="shared" si="3"/>
        <v>87016.92209158633</v>
      </c>
      <c r="V25" s="16">
        <f t="shared" si="4"/>
        <v>35.03793980204558</v>
      </c>
      <c r="W25" s="16">
        <f t="shared" si="5"/>
        <v>70.30329764941722</v>
      </c>
      <c r="X25" s="16">
        <f t="shared" si="6"/>
        <v>474.48987251365116</v>
      </c>
      <c r="Z25" s="36">
        <f t="shared" si="7"/>
        <v>0.39</v>
      </c>
      <c r="AA25" s="92">
        <v>0.3337145994090065</v>
      </c>
      <c r="AB25" s="92">
        <v>0.05628540059099352</v>
      </c>
      <c r="AE25" s="95"/>
      <c r="AF25" s="95"/>
      <c r="AG25" s="95"/>
      <c r="AH25" s="95"/>
      <c r="AI25" s="95"/>
      <c r="AJ25" s="95"/>
      <c r="AK25" s="95"/>
      <c r="AL25" s="95"/>
      <c r="AM25" s="95"/>
    </row>
    <row r="26" spans="1:39" ht="15" thickBot="1">
      <c r="A26" s="29" t="s">
        <v>206</v>
      </c>
      <c r="B26" s="16"/>
      <c r="C26" s="8"/>
      <c r="D26" s="52">
        <v>4428016.2933</v>
      </c>
      <c r="E26" s="52">
        <v>655027.39359</v>
      </c>
      <c r="F26" s="38">
        <v>5370.669599999999</v>
      </c>
      <c r="G26" s="16">
        <v>0</v>
      </c>
      <c r="H26" s="38">
        <v>5370.669599999999</v>
      </c>
      <c r="I26" s="38">
        <v>1</v>
      </c>
      <c r="J26" s="17">
        <v>0.41</v>
      </c>
      <c r="L26" s="37">
        <f t="shared" si="8"/>
        <v>6.5502739359</v>
      </c>
      <c r="M26" s="37">
        <f t="shared" si="9"/>
        <v>44.280162933</v>
      </c>
      <c r="N26" s="37">
        <f t="shared" si="10"/>
        <v>3.2747087377772184</v>
      </c>
      <c r="O26" s="38">
        <f t="shared" si="0"/>
        <v>42.906088635330875</v>
      </c>
      <c r="P26" s="38">
        <f t="shared" si="1"/>
        <v>1960.7328293730272</v>
      </c>
      <c r="Q26" s="38">
        <f t="shared" si="2"/>
        <v>10.723717317274463</v>
      </c>
      <c r="R26" s="38">
        <f t="shared" si="11"/>
        <v>290.0471971374352</v>
      </c>
      <c r="S26" s="38">
        <f t="shared" si="12"/>
        <v>145.004636466894</v>
      </c>
      <c r="T26" s="38">
        <f t="shared" si="13"/>
        <v>21.450239292726103</v>
      </c>
      <c r="U26" s="16">
        <f t="shared" si="3"/>
        <v>86821.56915271973</v>
      </c>
      <c r="V26" s="16">
        <f t="shared" si="4"/>
        <v>35.117050800331555</v>
      </c>
      <c r="W26" s="16">
        <f t="shared" si="5"/>
        <v>70.24328603930239</v>
      </c>
      <c r="X26" s="16">
        <f t="shared" si="6"/>
        <v>474.84795005634686</v>
      </c>
      <c r="Z26" s="36">
        <f t="shared" si="7"/>
        <v>0.41</v>
      </c>
      <c r="AA26" s="92">
        <v>0.360755793271494</v>
      </c>
      <c r="AB26" s="92">
        <v>0.04924420672850599</v>
      </c>
      <c r="AE26" s="96" t="s">
        <v>526</v>
      </c>
      <c r="AF26" s="96">
        <v>-2.478394318649341</v>
      </c>
      <c r="AG26" s="96">
        <v>0.5687282369471066</v>
      </c>
      <c r="AH26" s="96">
        <v>-4.357783133739215</v>
      </c>
      <c r="AI26" s="96">
        <v>1.8759942299727275E-05</v>
      </c>
      <c r="AJ26" s="96">
        <v>-3.5981568400723347</v>
      </c>
      <c r="AK26" s="96">
        <v>-1.3586317972263469</v>
      </c>
      <c r="AL26" s="96">
        <v>-3.5981568400723347</v>
      </c>
      <c r="AM26" s="96">
        <v>-1.3586317972263469</v>
      </c>
    </row>
    <row r="27" spans="1:28" ht="14.25">
      <c r="A27" s="29" t="s">
        <v>113</v>
      </c>
      <c r="B27" s="16"/>
      <c r="C27" s="8"/>
      <c r="D27" s="52">
        <v>4423121.0445</v>
      </c>
      <c r="E27" s="52">
        <v>656742.52019</v>
      </c>
      <c r="F27" s="38">
        <v>5236.1568</v>
      </c>
      <c r="G27" s="16">
        <v>0</v>
      </c>
      <c r="H27" s="38">
        <v>5236.1568</v>
      </c>
      <c r="I27" s="38">
        <v>1</v>
      </c>
      <c r="J27" s="17">
        <v>0.45</v>
      </c>
      <c r="L27" s="37">
        <f t="shared" si="8"/>
        <v>6.5674252019</v>
      </c>
      <c r="M27" s="37">
        <f t="shared" si="9"/>
        <v>44.231210444999995</v>
      </c>
      <c r="N27" s="37">
        <f t="shared" si="10"/>
        <v>3.2761518506971323</v>
      </c>
      <c r="O27" s="38">
        <f t="shared" si="0"/>
        <v>43.131073782551255</v>
      </c>
      <c r="P27" s="38">
        <f t="shared" si="1"/>
        <v>1956.3999774298766</v>
      </c>
      <c r="Q27" s="38">
        <f t="shared" si="2"/>
        <v>10.733170948826245</v>
      </c>
      <c r="R27" s="38">
        <f t="shared" si="11"/>
        <v>290.4851661870355</v>
      </c>
      <c r="S27" s="38">
        <f t="shared" si="12"/>
        <v>144.90816195796106</v>
      </c>
      <c r="T27" s="38">
        <f t="shared" si="13"/>
        <v>21.515882229519672</v>
      </c>
      <c r="U27" s="16">
        <f t="shared" si="3"/>
        <v>86533.93911629412</v>
      </c>
      <c r="V27" s="16">
        <f t="shared" si="4"/>
        <v>35.1634978678458</v>
      </c>
      <c r="W27" s="16">
        <f t="shared" si="5"/>
        <v>70.48929738562242</v>
      </c>
      <c r="X27" s="16">
        <f t="shared" si="6"/>
        <v>474.74114297969396</v>
      </c>
      <c r="Z27" s="36">
        <f t="shared" si="7"/>
        <v>0.45</v>
      </c>
      <c r="AA27" s="92">
        <v>0.39355025242088004</v>
      </c>
      <c r="AB27" s="92">
        <v>0.05644974757911997</v>
      </c>
    </row>
    <row r="28" spans="1:28" ht="14.25">
      <c r="A28" s="29" t="s">
        <v>111</v>
      </c>
      <c r="B28" s="16"/>
      <c r="C28" s="8"/>
      <c r="D28" s="52">
        <v>4421545.0276</v>
      </c>
      <c r="E28" s="52">
        <v>659989.44729</v>
      </c>
      <c r="F28" s="38">
        <v>5761.084799999999</v>
      </c>
      <c r="G28" s="16">
        <v>0</v>
      </c>
      <c r="H28" s="38">
        <v>5761.084799999999</v>
      </c>
      <c r="I28" s="38">
        <v>1</v>
      </c>
      <c r="J28" s="17">
        <v>0.28</v>
      </c>
      <c r="L28" s="37">
        <f t="shared" si="8"/>
        <v>6.5998944729</v>
      </c>
      <c r="M28" s="37">
        <f t="shared" si="9"/>
        <v>44.215450276</v>
      </c>
      <c r="N28" s="37">
        <f t="shared" si="10"/>
        <v>3.270527381383754</v>
      </c>
      <c r="O28" s="38">
        <f t="shared" si="0"/>
        <v>43.55860705341597</v>
      </c>
      <c r="P28" s="38">
        <f t="shared" si="1"/>
        <v>1955.0060431094284</v>
      </c>
      <c r="Q28" s="38">
        <f t="shared" si="2"/>
        <v>10.696349352380874</v>
      </c>
      <c r="R28" s="38">
        <f t="shared" si="11"/>
        <v>291.8173058933572</v>
      </c>
      <c r="S28" s="38">
        <f t="shared" si="12"/>
        <v>144.60784080786985</v>
      </c>
      <c r="T28" s="38">
        <f t="shared" si="13"/>
        <v>21.585135587862748</v>
      </c>
      <c r="U28" s="16">
        <f t="shared" si="3"/>
        <v>86441.47248838445</v>
      </c>
      <c r="V28" s="16">
        <f t="shared" si="4"/>
        <v>34.982703437808034</v>
      </c>
      <c r="W28" s="16">
        <f t="shared" si="5"/>
        <v>70.59477697098603</v>
      </c>
      <c r="X28" s="16">
        <f t="shared" si="6"/>
        <v>472.94390292492136</v>
      </c>
      <c r="Z28" s="36">
        <f t="shared" si="7"/>
        <v>0.28</v>
      </c>
      <c r="AA28" s="92">
        <v>0.3901099274737021</v>
      </c>
      <c r="AB28" s="92">
        <v>-0.11010992747370207</v>
      </c>
    </row>
    <row r="29" spans="1:28" ht="14.25">
      <c r="A29" s="29" t="s">
        <v>110</v>
      </c>
      <c r="B29" s="16"/>
      <c r="C29" s="8"/>
      <c r="D29" s="52">
        <v>4415986</v>
      </c>
      <c r="E29" s="52">
        <v>606149</v>
      </c>
      <c r="F29" s="38">
        <v>5490</v>
      </c>
      <c r="G29" s="16">
        <v>0</v>
      </c>
      <c r="H29" s="38">
        <v>5490</v>
      </c>
      <c r="I29" s="38">
        <v>1</v>
      </c>
      <c r="J29" s="17">
        <v>0.35</v>
      </c>
      <c r="L29" s="37">
        <f t="shared" si="8"/>
        <v>6.06149</v>
      </c>
      <c r="M29" s="37">
        <f t="shared" si="9"/>
        <v>44.15986</v>
      </c>
      <c r="N29" s="37">
        <f t="shared" si="10"/>
        <v>3.273429572162755</v>
      </c>
      <c r="O29" s="38">
        <f t="shared" si="0"/>
        <v>36.741661020100004</v>
      </c>
      <c r="P29" s="38">
        <f t="shared" si="1"/>
        <v>1950.0932352196003</v>
      </c>
      <c r="Q29" s="38">
        <f t="shared" si="2"/>
        <v>10.715341163909638</v>
      </c>
      <c r="R29" s="38">
        <f t="shared" si="11"/>
        <v>267.6745497914</v>
      </c>
      <c r="S29" s="38">
        <f t="shared" si="12"/>
        <v>144.55419162656716</v>
      </c>
      <c r="T29" s="38">
        <f t="shared" si="13"/>
        <v>19.84186061736882</v>
      </c>
      <c r="U29" s="16">
        <f t="shared" si="3"/>
        <v>86115.84425424463</v>
      </c>
      <c r="V29" s="16">
        <f t="shared" si="4"/>
        <v>35.075914641754686</v>
      </c>
      <c r="W29" s="16">
        <f t="shared" si="5"/>
        <v>64.95093331162663</v>
      </c>
      <c r="X29" s="16">
        <f t="shared" si="6"/>
        <v>473.1879656504867</v>
      </c>
      <c r="Z29" s="36">
        <f t="shared" si="7"/>
        <v>0.35</v>
      </c>
      <c r="AA29" s="92">
        <v>0.4580296475969021</v>
      </c>
      <c r="AB29" s="92">
        <v>-0.10802964759690215</v>
      </c>
    </row>
    <row r="30" spans="1:28" ht="14.25">
      <c r="A30" s="29" t="s">
        <v>109</v>
      </c>
      <c r="B30" s="16"/>
      <c r="C30" s="8"/>
      <c r="D30" s="52">
        <v>4415873.3659</v>
      </c>
      <c r="E30" s="52">
        <v>622281.15216</v>
      </c>
      <c r="F30" s="38">
        <v>5410.039199999999</v>
      </c>
      <c r="G30" s="16">
        <v>0</v>
      </c>
      <c r="H30" s="38">
        <v>5410.039199999999</v>
      </c>
      <c r="I30" s="38">
        <v>1</v>
      </c>
      <c r="J30" s="17">
        <v>0.58</v>
      </c>
      <c r="L30" s="37">
        <f t="shared" si="8"/>
        <v>6.222811521600001</v>
      </c>
      <c r="M30" s="37">
        <f t="shared" si="9"/>
        <v>44.158733659</v>
      </c>
      <c r="N30" s="37">
        <f t="shared" si="10"/>
        <v>3.274286603739122</v>
      </c>
      <c r="O30" s="38">
        <f t="shared" si="0"/>
        <v>38.723383233357715</v>
      </c>
      <c r="P30" s="38">
        <f t="shared" si="1"/>
        <v>1949.9937583664994</v>
      </c>
      <c r="Q30" s="38">
        <f t="shared" si="2"/>
        <v>10.720952763425473</v>
      </c>
      <c r="R30" s="38">
        <f t="shared" si="11"/>
        <v>274.79147659249094</v>
      </c>
      <c r="S30" s="38">
        <f t="shared" si="12"/>
        <v>144.58835005774756</v>
      </c>
      <c r="T30" s="38">
        <f t="shared" si="13"/>
        <v>20.37526840276834</v>
      </c>
      <c r="U30" s="16">
        <f t="shared" si="3"/>
        <v>86109.25501241865</v>
      </c>
      <c r="V30" s="16">
        <f t="shared" si="4"/>
        <v>35.103472012603945</v>
      </c>
      <c r="W30" s="16">
        <f t="shared" si="5"/>
        <v>66.7144683787734</v>
      </c>
      <c r="X30" s="16">
        <f t="shared" si="6"/>
        <v>473.4236976508255</v>
      </c>
      <c r="Z30" s="36">
        <f t="shared" si="7"/>
        <v>0.58</v>
      </c>
      <c r="AA30" s="92">
        <v>0.44676509659115027</v>
      </c>
      <c r="AB30" s="92">
        <v>0.1332349034088497</v>
      </c>
    </row>
    <row r="31" spans="1:28" ht="14.25">
      <c r="A31" s="29" t="s">
        <v>149</v>
      </c>
      <c r="B31" s="16"/>
      <c r="C31" s="8"/>
      <c r="D31" s="52">
        <v>4412137.4714</v>
      </c>
      <c r="E31" s="52">
        <v>530758.51665</v>
      </c>
      <c r="F31" s="38">
        <v>9169.836</v>
      </c>
      <c r="G31" s="16">
        <v>0</v>
      </c>
      <c r="H31" s="38">
        <v>9169.836</v>
      </c>
      <c r="I31" s="38">
        <v>1</v>
      </c>
      <c r="J31" s="17">
        <v>0.5</v>
      </c>
      <c r="L31" s="37">
        <f t="shared" si="8"/>
        <v>5.3075851665</v>
      </c>
      <c r="M31" s="37">
        <f t="shared" si="9"/>
        <v>44.121374714</v>
      </c>
      <c r="N31" s="37">
        <f t="shared" si="10"/>
        <v>3.2344681904867327</v>
      </c>
      <c r="O31" s="38">
        <f t="shared" si="0"/>
        <v>28.170460299650834</v>
      </c>
      <c r="P31" s="38">
        <f t="shared" si="1"/>
        <v>1946.6957066531984</v>
      </c>
      <c r="Q31" s="38">
        <f t="shared" si="2"/>
        <v>10.46178447527052</v>
      </c>
      <c r="R31" s="38">
        <f t="shared" si="11"/>
        <v>234.17795395761456</v>
      </c>
      <c r="S31" s="38">
        <f t="shared" si="12"/>
        <v>142.70918303297867</v>
      </c>
      <c r="T31" s="38">
        <f t="shared" si="13"/>
        <v>17.16721538934348</v>
      </c>
      <c r="U31" s="16">
        <f t="shared" si="3"/>
        <v>85890.89072738079</v>
      </c>
      <c r="V31" s="16">
        <f t="shared" si="4"/>
        <v>33.83830910099043</v>
      </c>
      <c r="W31" s="16">
        <f t="shared" si="5"/>
        <v>55.5268120960658</v>
      </c>
      <c r="X31" s="16">
        <f t="shared" si="6"/>
        <v>461.58831301051845</v>
      </c>
      <c r="Z31" s="36">
        <f t="shared" si="7"/>
        <v>0.5</v>
      </c>
      <c r="AA31" s="92">
        <v>0.5361947409791128</v>
      </c>
      <c r="AB31" s="92">
        <v>-0.036194740979112794</v>
      </c>
    </row>
    <row r="32" spans="1:28" ht="14.25">
      <c r="A32" s="29" t="s">
        <v>106</v>
      </c>
      <c r="B32" s="16"/>
      <c r="C32" s="8"/>
      <c r="D32" s="52">
        <v>4410276.7323</v>
      </c>
      <c r="E32" s="52">
        <v>663796.04246</v>
      </c>
      <c r="F32" s="38">
        <v>6197.431199999999</v>
      </c>
      <c r="G32" s="16">
        <v>0</v>
      </c>
      <c r="H32" s="38">
        <v>6197.431199999999</v>
      </c>
      <c r="I32" s="38">
        <v>1</v>
      </c>
      <c r="J32" s="17">
        <v>0.49</v>
      </c>
      <c r="L32" s="37">
        <f t="shared" si="8"/>
        <v>6.6379604246</v>
      </c>
      <c r="M32" s="37">
        <f t="shared" si="9"/>
        <v>44.102767323</v>
      </c>
      <c r="N32" s="37">
        <f t="shared" si="10"/>
        <v>3.2658667190020503</v>
      </c>
      <c r="O32" s="38">
        <f t="shared" si="0"/>
        <v>44.06251859855581</v>
      </c>
      <c r="P32" s="38">
        <f t="shared" si="1"/>
        <v>1945.0540855466768</v>
      </c>
      <c r="Q32" s="38">
        <f t="shared" si="2"/>
        <v>10.665885426285216</v>
      </c>
      <c r="R32" s="38">
        <f t="shared" si="11"/>
        <v>292.7524241054161</v>
      </c>
      <c r="S32" s="38">
        <f t="shared" si="12"/>
        <v>144.03376001607685</v>
      </c>
      <c r="T32" s="38">
        <f t="shared" si="13"/>
        <v>21.67869403275386</v>
      </c>
      <c r="U32" s="16">
        <f t="shared" si="3"/>
        <v>85782.26776551563</v>
      </c>
      <c r="V32" s="16">
        <f t="shared" si="4"/>
        <v>34.83336024239389</v>
      </c>
      <c r="W32" s="16">
        <f t="shared" si="5"/>
        <v>70.79972535299916</v>
      </c>
      <c r="X32" s="16">
        <f t="shared" si="6"/>
        <v>470.3950632492336</v>
      </c>
      <c r="Z32" s="36">
        <f t="shared" si="7"/>
        <v>0.49</v>
      </c>
      <c r="AA32" s="92">
        <v>0.4456396517220469</v>
      </c>
      <c r="AB32" s="92">
        <v>0.0443603482779531</v>
      </c>
    </row>
    <row r="33" spans="1:28" ht="14.25">
      <c r="A33" s="29" t="s">
        <v>104</v>
      </c>
      <c r="B33" s="16"/>
      <c r="C33" s="8"/>
      <c r="D33" s="52">
        <v>4410242.8258</v>
      </c>
      <c r="E33" s="52">
        <v>662204.18811</v>
      </c>
      <c r="F33" s="38">
        <v>5577.36</v>
      </c>
      <c r="G33" s="16">
        <v>0</v>
      </c>
      <c r="H33" s="38">
        <v>5577.36</v>
      </c>
      <c r="I33" s="38">
        <v>1</v>
      </c>
      <c r="J33" s="17">
        <v>0.52</v>
      </c>
      <c r="L33" s="37">
        <f t="shared" si="8"/>
        <v>6.6220418810999995</v>
      </c>
      <c r="M33" s="37">
        <f t="shared" si="9"/>
        <v>44.102428257999996</v>
      </c>
      <c r="N33" s="37">
        <f t="shared" si="10"/>
        <v>3.272493747573446</v>
      </c>
      <c r="O33" s="38">
        <f t="shared" si="0"/>
        <v>43.85143867504242</v>
      </c>
      <c r="P33" s="38">
        <f t="shared" si="1"/>
        <v>1945.0241782520366</v>
      </c>
      <c r="Q33" s="38">
        <f t="shared" si="2"/>
        <v>10.709215327907298</v>
      </c>
      <c r="R33" s="38">
        <f t="shared" si="11"/>
        <v>292.0481269826841</v>
      </c>
      <c r="S33" s="38">
        <f t="shared" si="12"/>
        <v>144.32492072711145</v>
      </c>
      <c r="T33" s="38">
        <f t="shared" si="13"/>
        <v>21.67059065206925</v>
      </c>
      <c r="U33" s="16">
        <f t="shared" si="3"/>
        <v>85780.28928143583</v>
      </c>
      <c r="V33" s="16">
        <f t="shared" si="4"/>
        <v>35.045840201994345</v>
      </c>
      <c r="W33" s="16">
        <f t="shared" si="5"/>
        <v>70.9168724151202</v>
      </c>
      <c r="X33" s="16">
        <f t="shared" si="6"/>
        <v>472.3024006985055</v>
      </c>
      <c r="Z33" s="36">
        <f t="shared" si="7"/>
        <v>0.52</v>
      </c>
      <c r="AA33" s="92">
        <v>0.46000278611870726</v>
      </c>
      <c r="AB33" s="92">
        <v>0.059997213881292755</v>
      </c>
    </row>
    <row r="34" spans="1:28" ht="14.25">
      <c r="A34" s="29" t="s">
        <v>107</v>
      </c>
      <c r="B34" s="16"/>
      <c r="C34" s="8"/>
      <c r="D34" s="52">
        <v>4409921.66</v>
      </c>
      <c r="E34" s="52">
        <v>646268.69379</v>
      </c>
      <c r="F34" s="38">
        <v>5698.749599999999</v>
      </c>
      <c r="G34" s="16">
        <v>0</v>
      </c>
      <c r="H34" s="38">
        <v>5698.749599999999</v>
      </c>
      <c r="I34" s="38">
        <v>1</v>
      </c>
      <c r="J34" s="17">
        <v>0.45</v>
      </c>
      <c r="L34" s="37">
        <f t="shared" si="8"/>
        <v>6.462686937900001</v>
      </c>
      <c r="M34" s="37">
        <f t="shared" si="9"/>
        <v>44.0992166</v>
      </c>
      <c r="N34" s="37">
        <f t="shared" si="10"/>
        <v>3.2711942764191146</v>
      </c>
      <c r="O34" s="38">
        <f aca="true" t="shared" si="14" ref="O34:O65">L34*L34</f>
        <v>41.76632245730329</v>
      </c>
      <c r="P34" s="38">
        <f aca="true" t="shared" si="15" ref="P34:P65">M34*M34</f>
        <v>1944.7409047337155</v>
      </c>
      <c r="Q34" s="38">
        <f aca="true" t="shared" si="16" ref="Q34:Q65">N34*N34</f>
        <v>10.700711994077174</v>
      </c>
      <c r="R34" s="38">
        <f aca="true" t="shared" si="17" ref="R34:R65">L34*M34</f>
        <v>284.9994310924429</v>
      </c>
      <c r="S34" s="38">
        <f aca="true" t="shared" si="18" ref="S34:S65">M34*N34</f>
        <v>144.2571049364868</v>
      </c>
      <c r="T34" s="38">
        <f aca="true" t="shared" si="19" ref="T34:T65">L34*N34</f>
        <v>21.140704521547057</v>
      </c>
      <c r="U34" s="16">
        <f aca="true" t="shared" si="20" ref="U34:U65">M34*M34*M34</f>
        <v>85761.55038873208</v>
      </c>
      <c r="V34" s="16">
        <f aca="true" t="shared" si="21" ref="V34:V65">N34*N34*N34</f>
        <v>35.00410782863462</v>
      </c>
      <c r="W34" s="16">
        <f aca="true" t="shared" si="22" ref="W34:W65">L34*Q34</f>
        <v>69.15535163035243</v>
      </c>
      <c r="X34" s="16">
        <f aca="true" t="shared" si="23" ref="X34:X65">M34*Q34</f>
        <v>471.8930160010272</v>
      </c>
      <c r="Z34" s="36">
        <f aca="true" t="shared" si="24" ref="Z34:Z65">J34</f>
        <v>0.45</v>
      </c>
      <c r="AA34" s="92">
        <v>0.458010108281826</v>
      </c>
      <c r="AB34" s="92">
        <v>-0.008010108281825967</v>
      </c>
    </row>
    <row r="35" spans="1:28" ht="14.25">
      <c r="A35" s="29" t="s">
        <v>200</v>
      </c>
      <c r="B35" s="16"/>
      <c r="C35" s="8"/>
      <c r="D35" s="52">
        <v>4408948.3815</v>
      </c>
      <c r="E35" s="52">
        <v>519467.30033</v>
      </c>
      <c r="F35" s="38">
        <v>7995.309599999999</v>
      </c>
      <c r="G35" s="16">
        <v>0</v>
      </c>
      <c r="H35" s="38">
        <v>7995.309599999999</v>
      </c>
      <c r="I35" s="38">
        <v>1</v>
      </c>
      <c r="J35" s="17">
        <v>0.49</v>
      </c>
      <c r="L35" s="37">
        <f t="shared" si="8"/>
        <v>5.1946730033</v>
      </c>
      <c r="M35" s="37">
        <f t="shared" si="9"/>
        <v>44.089483815</v>
      </c>
      <c r="N35" s="37">
        <f t="shared" si="10"/>
        <v>3.24680269091994</v>
      </c>
      <c r="O35" s="38">
        <f t="shared" si="14"/>
        <v>26.984627611213842</v>
      </c>
      <c r="P35" s="38">
        <f t="shared" si="15"/>
        <v>1943.882583073147</v>
      </c>
      <c r="Q35" s="38">
        <f t="shared" si="16"/>
        <v>10.541727713764963</v>
      </c>
      <c r="R35" s="38">
        <f t="shared" si="17"/>
        <v>229.0304513032128</v>
      </c>
      <c r="S35" s="38">
        <f t="shared" si="18"/>
        <v>143.14985469181315</v>
      </c>
      <c r="T35" s="38">
        <f t="shared" si="19"/>
        <v>16.866078285563606</v>
      </c>
      <c r="U35" s="16">
        <f t="shared" si="20"/>
        <v>85704.77968466391</v>
      </c>
      <c r="V35" s="16">
        <f t="shared" si="21"/>
        <v>34.22690990799739</v>
      </c>
      <c r="W35" s="16">
        <f t="shared" si="22"/>
        <v>54.76082836283429</v>
      </c>
      <c r="X35" s="16">
        <f t="shared" si="23"/>
        <v>464.7793334181773</v>
      </c>
      <c r="Z35" s="36">
        <f t="shared" si="24"/>
        <v>0.49</v>
      </c>
      <c r="AA35" s="92">
        <v>0.5662408468164131</v>
      </c>
      <c r="AB35" s="92">
        <v>-0.07624084681641308</v>
      </c>
    </row>
    <row r="36" spans="1:28" ht="14.25">
      <c r="A36" s="29" t="s">
        <v>197</v>
      </c>
      <c r="B36" s="16"/>
      <c r="C36" s="8"/>
      <c r="D36" s="52">
        <v>4407057.249</v>
      </c>
      <c r="E36" s="52">
        <v>662271.68906</v>
      </c>
      <c r="F36" s="38">
        <v>6003.864</v>
      </c>
      <c r="G36" s="16">
        <v>0</v>
      </c>
      <c r="H36" s="38">
        <v>6003.864</v>
      </c>
      <c r="I36" s="38">
        <v>1</v>
      </c>
      <c r="J36" s="17">
        <v>0.35</v>
      </c>
      <c r="L36" s="37">
        <f t="shared" si="8"/>
        <v>6.6227168906000005</v>
      </c>
      <c r="M36" s="37">
        <f t="shared" si="9"/>
        <v>44.070572489999996</v>
      </c>
      <c r="N36" s="37">
        <f t="shared" si="10"/>
        <v>3.267932590550556</v>
      </c>
      <c r="O36" s="38">
        <f t="shared" si="14"/>
        <v>43.86037901303854</v>
      </c>
      <c r="P36" s="38">
        <f t="shared" si="15"/>
        <v>1942.2153595963446</v>
      </c>
      <c r="Q36" s="38">
        <f t="shared" si="16"/>
        <v>10.679383416382468</v>
      </c>
      <c r="R36" s="38">
        <f t="shared" si="17"/>
        <v>291.8669248079347</v>
      </c>
      <c r="S36" s="38">
        <f t="shared" si="18"/>
        <v>144.01966012429176</v>
      </c>
      <c r="T36" s="38">
        <f t="shared" si="19"/>
        <v>21.642592364781382</v>
      </c>
      <c r="U36" s="16">
        <f t="shared" si="20"/>
        <v>85594.54279628211</v>
      </c>
      <c r="V36" s="16">
        <f t="shared" si="21"/>
        <v>34.89950511338141</v>
      </c>
      <c r="W36" s="16">
        <f t="shared" si="22"/>
        <v>70.7265329328697</v>
      </c>
      <c r="X36" s="16">
        <f t="shared" si="23"/>
        <v>470.64654100018737</v>
      </c>
      <c r="Z36" s="36">
        <f t="shared" si="24"/>
        <v>0.35</v>
      </c>
      <c r="AA36" s="92">
        <v>0.4669428123150965</v>
      </c>
      <c r="AB36" s="92">
        <v>-0.11694281231509651</v>
      </c>
    </row>
    <row r="37" spans="1:28" ht="14.25">
      <c r="A37" s="29" t="s">
        <v>229</v>
      </c>
      <c r="B37" s="16"/>
      <c r="C37" s="8"/>
      <c r="D37" s="52">
        <v>4406760.9538</v>
      </c>
      <c r="E37" s="52">
        <v>504844.66016</v>
      </c>
      <c r="F37" s="38">
        <v>7119.335999999999</v>
      </c>
      <c r="G37" s="16">
        <v>0</v>
      </c>
      <c r="H37" s="38">
        <v>7119.335999999999</v>
      </c>
      <c r="I37" s="38">
        <v>1</v>
      </c>
      <c r="J37" s="17">
        <v>0.49</v>
      </c>
      <c r="L37" s="37">
        <f t="shared" si="8"/>
        <v>5.0484466016</v>
      </c>
      <c r="M37" s="37">
        <f t="shared" si="9"/>
        <v>44.067609538</v>
      </c>
      <c r="N37" s="37">
        <f t="shared" si="10"/>
        <v>3.2560633043306657</v>
      </c>
      <c r="O37" s="38">
        <f t="shared" si="14"/>
        <v>25.486813089206592</v>
      </c>
      <c r="P37" s="38">
        <f t="shared" si="15"/>
        <v>1941.9542103936285</v>
      </c>
      <c r="Q37" s="38">
        <f t="shared" si="16"/>
        <v>10.601948241808733</v>
      </c>
      <c r="R37" s="38">
        <f t="shared" si="17"/>
        <v>222.47297361275184</v>
      </c>
      <c r="S37" s="38">
        <f t="shared" si="18"/>
        <v>143.48692632625384</v>
      </c>
      <c r="T37" s="38">
        <f t="shared" si="19"/>
        <v>16.438061723342617</v>
      </c>
      <c r="U37" s="16">
        <f t="shared" si="20"/>
        <v>85577.27988430152</v>
      </c>
      <c r="V37" s="16">
        <f t="shared" si="21"/>
        <v>34.520614624566434</v>
      </c>
      <c r="W37" s="16">
        <f t="shared" si="22"/>
        <v>53.523369571698396</v>
      </c>
      <c r="X37" s="16">
        <f t="shared" si="23"/>
        <v>467.20251546211284</v>
      </c>
      <c r="Z37" s="36">
        <f t="shared" si="24"/>
        <v>0.49</v>
      </c>
      <c r="AA37" s="92">
        <v>0.6096272386099599</v>
      </c>
      <c r="AB37" s="92">
        <v>-0.11962723860995994</v>
      </c>
    </row>
    <row r="38" spans="1:28" ht="14.25">
      <c r="A38" s="29" t="s">
        <v>102</v>
      </c>
      <c r="B38" s="16"/>
      <c r="C38" s="8"/>
      <c r="D38" s="52">
        <v>4405391.9382</v>
      </c>
      <c r="E38" s="52">
        <v>659111.28763</v>
      </c>
      <c r="F38" s="38">
        <v>6302.416799999999</v>
      </c>
      <c r="G38" s="16">
        <v>0</v>
      </c>
      <c r="H38" s="38">
        <v>6302.416799999999</v>
      </c>
      <c r="I38" s="38">
        <v>1</v>
      </c>
      <c r="J38" s="17">
        <v>0.5</v>
      </c>
      <c r="L38" s="37">
        <f t="shared" si="8"/>
        <v>6.5911128763</v>
      </c>
      <c r="M38" s="37">
        <f t="shared" si="9"/>
        <v>44.053919382</v>
      </c>
      <c r="N38" s="37">
        <f t="shared" si="10"/>
        <v>3.264747338421915</v>
      </c>
      <c r="O38" s="38">
        <f t="shared" si="14"/>
        <v>43.442768948127664</v>
      </c>
      <c r="P38" s="38">
        <f t="shared" si="15"/>
        <v>1940.747812915755</v>
      </c>
      <c r="Q38" s="38">
        <f t="shared" si="16"/>
        <v>10.658575183732976</v>
      </c>
      <c r="R38" s="38">
        <f t="shared" si="17"/>
        <v>290.36435529018235</v>
      </c>
      <c r="S38" s="38">
        <f t="shared" si="18"/>
        <v>143.8249160494381</v>
      </c>
      <c r="T38" s="38">
        <f t="shared" si="19"/>
        <v>21.518318220138838</v>
      </c>
      <c r="U38" s="16">
        <f t="shared" si="20"/>
        <v>85497.54769098348</v>
      </c>
      <c r="V38" s="16">
        <f t="shared" si="21"/>
        <v>34.79755496246211</v>
      </c>
      <c r="W38" s="16">
        <f t="shared" si="22"/>
        <v>70.25187213651407</v>
      </c>
      <c r="X38" s="16">
        <f t="shared" si="23"/>
        <v>469.55201187115836</v>
      </c>
      <c r="Z38" s="36">
        <f t="shared" si="24"/>
        <v>0.5</v>
      </c>
      <c r="AA38" s="92">
        <v>0.4678830766874853</v>
      </c>
      <c r="AB38" s="92">
        <v>0.0321169233125147</v>
      </c>
    </row>
    <row r="39" spans="1:28" ht="14.25">
      <c r="A39" s="29" t="s">
        <v>198</v>
      </c>
      <c r="B39" s="16"/>
      <c r="C39" s="8"/>
      <c r="D39" s="52">
        <v>4405129.4819</v>
      </c>
      <c r="E39" s="52">
        <v>504845.69191</v>
      </c>
      <c r="F39" s="38">
        <v>7798.461599999999</v>
      </c>
      <c r="G39" s="16">
        <v>0</v>
      </c>
      <c r="H39" s="38">
        <v>7798.461599999999</v>
      </c>
      <c r="I39" s="38">
        <v>1</v>
      </c>
      <c r="J39" s="17">
        <v>0.49</v>
      </c>
      <c r="L39" s="37">
        <f t="shared" si="8"/>
        <v>5.0484569191</v>
      </c>
      <c r="M39" s="37">
        <f t="shared" si="9"/>
        <v>44.051294819</v>
      </c>
      <c r="N39" s="37">
        <f t="shared" si="10"/>
        <v>3.248879136048288</v>
      </c>
      <c r="O39" s="38">
        <f t="shared" si="14"/>
        <v>25.486917264008667</v>
      </c>
      <c r="P39" s="38">
        <f t="shared" si="15"/>
        <v>1940.516575230456</v>
      </c>
      <c r="Q39" s="38">
        <f t="shared" si="16"/>
        <v>10.55521564064987</v>
      </c>
      <c r="R39" s="38">
        <f t="shared" si="17"/>
        <v>222.39106412429453</v>
      </c>
      <c r="S39" s="38">
        <f t="shared" si="18"/>
        <v>143.11733265336113</v>
      </c>
      <c r="T39" s="38">
        <f t="shared" si="19"/>
        <v>16.40182635370261</v>
      </c>
      <c r="U39" s="16">
        <f t="shared" si="20"/>
        <v>85482.26775663301</v>
      </c>
      <c r="V39" s="16">
        <f t="shared" si="21"/>
        <v>34.292619871397925</v>
      </c>
      <c r="W39" s="16">
        <f t="shared" si="22"/>
        <v>53.28755143363138</v>
      </c>
      <c r="X39" s="16">
        <f t="shared" si="23"/>
        <v>464.9709160643874</v>
      </c>
      <c r="Z39" s="36">
        <f t="shared" si="24"/>
        <v>0.49</v>
      </c>
      <c r="AA39" s="92">
        <v>0.5987915079870731</v>
      </c>
      <c r="AB39" s="92">
        <v>-0.10879150798707315</v>
      </c>
    </row>
    <row r="40" spans="1:28" ht="14.25">
      <c r="A40" s="29" t="s">
        <v>190</v>
      </c>
      <c r="B40" s="16"/>
      <c r="C40" s="8"/>
      <c r="D40" s="52">
        <v>4404515.135</v>
      </c>
      <c r="E40" s="52">
        <v>571187.80797</v>
      </c>
      <c r="F40" s="38">
        <v>5918.5632</v>
      </c>
      <c r="G40" s="16">
        <v>0</v>
      </c>
      <c r="H40" s="38">
        <v>5918.5632</v>
      </c>
      <c r="I40" s="38">
        <v>1</v>
      </c>
      <c r="J40" s="17">
        <v>0.61</v>
      </c>
      <c r="L40" s="37">
        <f t="shared" si="8"/>
        <v>5.7118780797</v>
      </c>
      <c r="M40" s="37">
        <f t="shared" si="9"/>
        <v>44.04515135</v>
      </c>
      <c r="N40" s="37">
        <f t="shared" si="10"/>
        <v>3.26884380450699</v>
      </c>
      <c r="O40" s="38">
        <f t="shared" si="14"/>
        <v>32.62555119735736</v>
      </c>
      <c r="P40" s="38">
        <f t="shared" si="15"/>
        <v>1939.9753574444067</v>
      </c>
      <c r="Q40" s="38">
        <f t="shared" si="16"/>
        <v>10.685339818263731</v>
      </c>
      <c r="R40" s="38">
        <f t="shared" si="17"/>
        <v>251.58053451313384</v>
      </c>
      <c r="S40" s="38">
        <f t="shared" si="18"/>
        <v>143.97672010902016</v>
      </c>
      <c r="T40" s="38">
        <f t="shared" si="19"/>
        <v>18.67123727292663</v>
      </c>
      <c r="U40" s="16">
        <f t="shared" si="20"/>
        <v>85446.50823390923</v>
      </c>
      <c r="V40" s="16">
        <f t="shared" si="21"/>
        <v>34.928706863983244</v>
      </c>
      <c r="W40" s="16">
        <f t="shared" si="22"/>
        <v>61.03335828208619</v>
      </c>
      <c r="X40" s="16">
        <f t="shared" si="23"/>
        <v>470.63740952160754</v>
      </c>
      <c r="Z40" s="36">
        <f t="shared" si="24"/>
        <v>0.61</v>
      </c>
      <c r="AA40" s="92">
        <v>0.5180640476275471</v>
      </c>
      <c r="AB40" s="92">
        <v>0.09193595237245289</v>
      </c>
    </row>
    <row r="41" spans="1:28" ht="14.25">
      <c r="A41" s="29" t="s">
        <v>228</v>
      </c>
      <c r="B41" s="16"/>
      <c r="C41" s="8"/>
      <c r="D41" s="52">
        <v>4403499.2371</v>
      </c>
      <c r="E41" s="52">
        <v>506499.40479</v>
      </c>
      <c r="F41" s="38">
        <v>6735.482399999999</v>
      </c>
      <c r="G41" s="16">
        <v>0</v>
      </c>
      <c r="H41" s="38">
        <v>6735.482399999999</v>
      </c>
      <c r="I41" s="38">
        <v>1</v>
      </c>
      <c r="J41" s="17">
        <v>0.54</v>
      </c>
      <c r="L41" s="37">
        <f t="shared" si="8"/>
        <v>5.0649940479</v>
      </c>
      <c r="M41" s="37">
        <f t="shared" si="9"/>
        <v>44.034992370999994</v>
      </c>
      <c r="N41" s="37">
        <f t="shared" si="10"/>
        <v>3.2601379930866456</v>
      </c>
      <c r="O41" s="38">
        <f t="shared" si="14"/>
        <v>25.654164705262428</v>
      </c>
      <c r="P41" s="38">
        <f t="shared" si="15"/>
        <v>1939.0805531140277</v>
      </c>
      <c r="Q41" s="38">
        <f t="shared" si="16"/>
        <v>10.628499733967022</v>
      </c>
      <c r="R41" s="38">
        <f t="shared" si="17"/>
        <v>223.03697425843689</v>
      </c>
      <c r="S41" s="38">
        <f t="shared" si="18"/>
        <v>143.56015165397767</v>
      </c>
      <c r="T41" s="38">
        <f t="shared" si="19"/>
        <v>16.51257953031651</v>
      </c>
      <c r="U41" s="16">
        <f t="shared" si="20"/>
        <v>85387.39736313066</v>
      </c>
      <c r="V41" s="16">
        <f t="shared" si="21"/>
        <v>34.6503757922172</v>
      </c>
      <c r="W41" s="16">
        <f t="shared" si="22"/>
        <v>53.8332878906497</v>
      </c>
      <c r="X41" s="16">
        <f t="shared" si="23"/>
        <v>468.02590470041326</v>
      </c>
      <c r="Z41" s="36">
        <f t="shared" si="24"/>
        <v>0.54</v>
      </c>
      <c r="AA41" s="92">
        <v>0.610173118022999</v>
      </c>
      <c r="AB41" s="92">
        <v>-0.07017311802299897</v>
      </c>
    </row>
    <row r="42" spans="1:28" ht="14.25">
      <c r="A42" s="29" t="s">
        <v>192</v>
      </c>
      <c r="B42" s="16"/>
      <c r="C42" s="8"/>
      <c r="D42" s="52">
        <v>4400236.7204</v>
      </c>
      <c r="E42" s="52">
        <v>514794.81685</v>
      </c>
      <c r="F42" s="38">
        <v>6607.531199999999</v>
      </c>
      <c r="G42" s="16">
        <v>0</v>
      </c>
      <c r="H42" s="38">
        <v>6607.531199999999</v>
      </c>
      <c r="I42" s="38">
        <v>1</v>
      </c>
      <c r="J42" s="17">
        <v>0.49</v>
      </c>
      <c r="L42" s="37">
        <f t="shared" si="8"/>
        <v>5.1479481685</v>
      </c>
      <c r="M42" s="37">
        <f t="shared" si="9"/>
        <v>44.002367204</v>
      </c>
      <c r="N42" s="37">
        <f t="shared" si="10"/>
        <v>3.2614984898974977</v>
      </c>
      <c r="O42" s="38">
        <f t="shared" si="14"/>
        <v>26.501370345562506</v>
      </c>
      <c r="P42" s="38">
        <f t="shared" si="15"/>
        <v>1936.208319555655</v>
      </c>
      <c r="Q42" s="38">
        <f t="shared" si="16"/>
        <v>10.637372399603658</v>
      </c>
      <c r="R42" s="38">
        <f t="shared" si="17"/>
        <v>226.5219056574963</v>
      </c>
      <c r="S42" s="38">
        <f t="shared" si="18"/>
        <v>143.51365418776118</v>
      </c>
      <c r="T42" s="38">
        <f t="shared" si="19"/>
        <v>16.79002517763334</v>
      </c>
      <c r="U42" s="16">
        <f t="shared" si="20"/>
        <v>85197.7494605277</v>
      </c>
      <c r="V42" s="16">
        <f t="shared" si="21"/>
        <v>34.69377401778465</v>
      </c>
      <c r="W42" s="16">
        <f t="shared" si="22"/>
        <v>54.7606417621921</v>
      </c>
      <c r="X42" s="16">
        <f t="shared" si="23"/>
        <v>468.0695664130548</v>
      </c>
      <c r="Z42" s="36">
        <f t="shared" si="24"/>
        <v>0.49</v>
      </c>
      <c r="AA42" s="92">
        <v>0.5932291547590012</v>
      </c>
      <c r="AB42" s="92">
        <v>-0.10322915475900118</v>
      </c>
    </row>
    <row r="43" spans="1:28" ht="14.25">
      <c r="A43" s="29" t="s">
        <v>227</v>
      </c>
      <c r="B43" s="16"/>
      <c r="C43" s="8"/>
      <c r="D43" s="52">
        <v>4398597.2847</v>
      </c>
      <c r="E43" s="52">
        <v>509819.60667</v>
      </c>
      <c r="F43" s="38">
        <v>7057.0008</v>
      </c>
      <c r="G43" s="16">
        <v>0</v>
      </c>
      <c r="H43" s="38">
        <v>7057.0008</v>
      </c>
      <c r="I43" s="38">
        <v>1</v>
      </c>
      <c r="J43" s="17">
        <v>0.49</v>
      </c>
      <c r="L43" s="37">
        <f t="shared" si="8"/>
        <v>5.0981960667</v>
      </c>
      <c r="M43" s="37">
        <f t="shared" si="9"/>
        <v>43.985972847</v>
      </c>
      <c r="N43" s="37">
        <f t="shared" si="10"/>
        <v>3.2567243130579033</v>
      </c>
      <c r="O43" s="38">
        <f t="shared" si="14"/>
        <v>25.99160313451535</v>
      </c>
      <c r="P43" s="38">
        <f t="shared" si="15"/>
        <v>1934.7658072970212</v>
      </c>
      <c r="Q43" s="38">
        <f t="shared" si="16"/>
        <v>10.606253251262473</v>
      </c>
      <c r="R43" s="38">
        <f t="shared" si="17"/>
        <v>224.2491137585484</v>
      </c>
      <c r="S43" s="38">
        <f t="shared" si="18"/>
        <v>143.25018720432965</v>
      </c>
      <c r="T43" s="38">
        <f t="shared" si="19"/>
        <v>16.603419083158062</v>
      </c>
      <c r="U43" s="16">
        <f t="shared" si="20"/>
        <v>85102.5562650708</v>
      </c>
      <c r="V43" s="16">
        <f t="shared" si="21"/>
        <v>34.54164283383593</v>
      </c>
      <c r="W43" s="16">
        <f t="shared" si="22"/>
        <v>54.072758608010425</v>
      </c>
      <c r="X43" s="16">
        <f t="shared" si="23"/>
        <v>466.5263675184366</v>
      </c>
      <c r="Z43" s="36">
        <f t="shared" si="24"/>
        <v>0.49</v>
      </c>
      <c r="AA43" s="92">
        <v>0.5928931696520863</v>
      </c>
      <c r="AB43" s="92">
        <v>-0.10289316965208628</v>
      </c>
    </row>
    <row r="44" spans="1:28" ht="14.25">
      <c r="A44" s="29" t="s">
        <v>232</v>
      </c>
      <c r="B44" s="16"/>
      <c r="C44" s="8"/>
      <c r="D44" s="52">
        <v>4397100.8546</v>
      </c>
      <c r="E44" s="52">
        <v>531264.58314</v>
      </c>
      <c r="F44" s="38">
        <v>8198.7192</v>
      </c>
      <c r="G44" s="16">
        <v>0</v>
      </c>
      <c r="H44" s="38">
        <v>8198.7192</v>
      </c>
      <c r="I44" s="38">
        <v>1</v>
      </c>
      <c r="J44" s="17">
        <v>0.59</v>
      </c>
      <c r="L44" s="37">
        <f t="shared" si="8"/>
        <v>5.3126458314</v>
      </c>
      <c r="M44" s="37">
        <f t="shared" si="9"/>
        <v>43.971008546</v>
      </c>
      <c r="N44" s="37">
        <f t="shared" si="10"/>
        <v>3.244659817522045</v>
      </c>
      <c r="O44" s="38">
        <f t="shared" si="14"/>
        <v>28.2242057298918</v>
      </c>
      <c r="P44" s="38">
        <f t="shared" si="15"/>
        <v>1933.449592552405</v>
      </c>
      <c r="Q44" s="38">
        <f t="shared" si="16"/>
        <v>10.527817331442192</v>
      </c>
      <c r="R44" s="38">
        <f t="shared" si="17"/>
        <v>233.6023952543607</v>
      </c>
      <c r="S44" s="38">
        <f t="shared" si="18"/>
        <v>142.67096456512465</v>
      </c>
      <c r="T44" s="38">
        <f t="shared" si="19"/>
        <v>17.23772845386958</v>
      </c>
      <c r="U44" s="16">
        <f t="shared" si="20"/>
        <v>85015.72855738201</v>
      </c>
      <c r="V44" s="16">
        <f t="shared" si="21"/>
        <v>34.159185861542646</v>
      </c>
      <c r="W44" s="16">
        <f t="shared" si="22"/>
        <v>55.93056485962703</v>
      </c>
      <c r="X44" s="16">
        <f t="shared" si="23"/>
        <v>462.91874585157154</v>
      </c>
      <c r="Z44" s="36">
        <f t="shared" si="24"/>
        <v>0.59</v>
      </c>
      <c r="AA44" s="92">
        <v>0.5366314667236338</v>
      </c>
      <c r="AB44" s="92">
        <v>0.05336853327636615</v>
      </c>
    </row>
    <row r="45" spans="1:28" ht="14.25">
      <c r="A45" s="29" t="s">
        <v>220</v>
      </c>
      <c r="B45" s="16"/>
      <c r="C45" s="8"/>
      <c r="D45" s="52">
        <v>4396957.0403</v>
      </c>
      <c r="E45" s="52">
        <v>511484.36955</v>
      </c>
      <c r="F45" s="38">
        <v>5997.3024</v>
      </c>
      <c r="G45" s="16">
        <v>0</v>
      </c>
      <c r="H45" s="38">
        <v>5997.3024</v>
      </c>
      <c r="I45" s="38">
        <v>1</v>
      </c>
      <c r="J45" s="17">
        <v>0.61</v>
      </c>
      <c r="L45" s="37">
        <f t="shared" si="8"/>
        <v>5.1148436955</v>
      </c>
      <c r="M45" s="37">
        <f t="shared" si="9"/>
        <v>43.969570403000006</v>
      </c>
      <c r="N45" s="37">
        <f t="shared" si="10"/>
        <v>3.268002665895397</v>
      </c>
      <c r="O45" s="38">
        <f t="shared" si="14"/>
        <v>26.1616260293961</v>
      </c>
      <c r="P45" s="38">
        <f t="shared" si="15"/>
        <v>1933.323121424374</v>
      </c>
      <c r="Q45" s="38">
        <f t="shared" si="16"/>
        <v>10.679841424299422</v>
      </c>
      <c r="R45" s="38">
        <f t="shared" si="17"/>
        <v>224.897479969628</v>
      </c>
      <c r="S45" s="38">
        <f t="shared" si="18"/>
        <v>143.69267329527938</v>
      </c>
      <c r="T45" s="38">
        <f t="shared" si="19"/>
        <v>16.715322832532266</v>
      </c>
      <c r="U45" s="16">
        <f t="shared" si="20"/>
        <v>85007.38709921674</v>
      </c>
      <c r="V45" s="16">
        <f t="shared" si="21"/>
        <v>34.90175024595061</v>
      </c>
      <c r="W45" s="16">
        <f t="shared" si="22"/>
        <v>54.625719578017645</v>
      </c>
      <c r="X45" s="16">
        <f t="shared" si="23"/>
        <v>469.5880393986093</v>
      </c>
      <c r="Z45" s="36">
        <f t="shared" si="24"/>
        <v>0.61</v>
      </c>
      <c r="AA45" s="92">
        <v>0.6118763263400524</v>
      </c>
      <c r="AB45" s="92">
        <v>-0.0018763263400524144</v>
      </c>
    </row>
    <row r="46" spans="1:28" ht="14.25">
      <c r="A46" s="29" t="s">
        <v>189</v>
      </c>
      <c r="B46" s="16"/>
      <c r="C46" s="8"/>
      <c r="D46" s="52">
        <v>4396948.4586</v>
      </c>
      <c r="E46" s="52">
        <v>499871.44365</v>
      </c>
      <c r="F46" s="38">
        <v>8175.753599999999</v>
      </c>
      <c r="G46" s="16">
        <v>0</v>
      </c>
      <c r="H46" s="38">
        <v>8175.753599999999</v>
      </c>
      <c r="I46" s="38">
        <v>1</v>
      </c>
      <c r="J46" s="17">
        <v>0.57</v>
      </c>
      <c r="L46" s="37">
        <f t="shared" si="8"/>
        <v>4.998714436499999</v>
      </c>
      <c r="M46" s="37">
        <f t="shared" si="9"/>
        <v>43.96948458599999</v>
      </c>
      <c r="N46" s="37">
        <f t="shared" si="10"/>
        <v>3.2449016131812907</v>
      </c>
      <c r="O46" s="38">
        <f t="shared" si="14"/>
        <v>24.987146017673506</v>
      </c>
      <c r="P46" s="38">
        <f t="shared" si="15"/>
        <v>1933.315574758491</v>
      </c>
      <c r="Q46" s="38">
        <f t="shared" si="16"/>
        <v>10.529386479226542</v>
      </c>
      <c r="R46" s="38">
        <f t="shared" si="17"/>
        <v>219.79089736550236</v>
      </c>
      <c r="S46" s="38">
        <f t="shared" si="18"/>
        <v>142.67665146386128</v>
      </c>
      <c r="T46" s="38">
        <f t="shared" si="19"/>
        <v>16.220336538831454</v>
      </c>
      <c r="U46" s="16">
        <f t="shared" si="20"/>
        <v>85006.88936421719</v>
      </c>
      <c r="V46" s="16">
        <f t="shared" si="21"/>
        <v>34.166823172251476</v>
      </c>
      <c r="W46" s="16">
        <f t="shared" si="22"/>
        <v>52.63339620119761</v>
      </c>
      <c r="X46" s="16">
        <f t="shared" si="23"/>
        <v>462.97169649838816</v>
      </c>
      <c r="Z46" s="36">
        <f t="shared" si="24"/>
        <v>0.57</v>
      </c>
      <c r="AA46" s="92">
        <v>0.5942498464363553</v>
      </c>
      <c r="AB46" s="92">
        <v>-0.024249846436355305</v>
      </c>
    </row>
    <row r="47" spans="1:28" ht="14.25">
      <c r="A47" s="29" t="s">
        <v>181</v>
      </c>
      <c r="B47" s="16"/>
      <c r="C47" s="8"/>
      <c r="D47" s="52">
        <v>4395487.188</v>
      </c>
      <c r="E47" s="52">
        <v>532874.17067</v>
      </c>
      <c r="F47" s="38">
        <v>7995.309599999999</v>
      </c>
      <c r="G47" s="16">
        <v>0</v>
      </c>
      <c r="H47" s="38">
        <v>7995.309599999999</v>
      </c>
      <c r="I47" s="38">
        <v>1</v>
      </c>
      <c r="J47" s="17">
        <v>0.52</v>
      </c>
      <c r="L47" s="37">
        <f t="shared" si="8"/>
        <v>5.3287417067</v>
      </c>
      <c r="M47" s="37">
        <f t="shared" si="9"/>
        <v>43.95487188</v>
      </c>
      <c r="N47" s="37">
        <f t="shared" si="10"/>
        <v>3.24680269091994</v>
      </c>
      <c r="O47" s="38">
        <f t="shared" si="14"/>
        <v>28.395488176724026</v>
      </c>
      <c r="P47" s="38">
        <f t="shared" si="15"/>
        <v>1932.0307619872146</v>
      </c>
      <c r="Q47" s="38">
        <f t="shared" si="16"/>
        <v>10.541727713764963</v>
      </c>
      <c r="R47" s="38">
        <f t="shared" si="17"/>
        <v>234.22415899961103</v>
      </c>
      <c r="S47" s="38">
        <f t="shared" si="18"/>
        <v>142.7127962990252</v>
      </c>
      <c r="T47" s="38">
        <f t="shared" si="19"/>
        <v>17.301372912530873</v>
      </c>
      <c r="U47" s="16">
        <f t="shared" si="20"/>
        <v>84922.1646113668</v>
      </c>
      <c r="V47" s="16">
        <f t="shared" si="21"/>
        <v>34.22690990799739</v>
      </c>
      <c r="W47" s="16">
        <f t="shared" si="22"/>
        <v>56.1741441290146</v>
      </c>
      <c r="X47" s="16">
        <f t="shared" si="23"/>
        <v>463.36029105238424</v>
      </c>
      <c r="Z47" s="36">
        <f t="shared" si="24"/>
        <v>0.52</v>
      </c>
      <c r="AA47" s="92">
        <v>0.5357541582451972</v>
      </c>
      <c r="AB47" s="92">
        <v>-0.015754158245197214</v>
      </c>
    </row>
    <row r="48" spans="1:28" ht="14.25">
      <c r="A48" s="29" t="s">
        <v>230</v>
      </c>
      <c r="B48" s="16"/>
      <c r="C48" s="8"/>
      <c r="D48" s="52">
        <v>4395468.1267</v>
      </c>
      <c r="E48" s="52">
        <v>528065.18755</v>
      </c>
      <c r="F48" s="38">
        <v>7217.76</v>
      </c>
      <c r="G48" s="16">
        <v>0</v>
      </c>
      <c r="H48" s="38">
        <v>7217.76</v>
      </c>
      <c r="I48" s="38">
        <v>1</v>
      </c>
      <c r="J48" s="17">
        <v>0.61</v>
      </c>
      <c r="L48" s="37">
        <f t="shared" si="8"/>
        <v>5.2806518755</v>
      </c>
      <c r="M48" s="37">
        <f t="shared" si="9"/>
        <v>43.954681267</v>
      </c>
      <c r="N48" s="37">
        <f t="shared" si="10"/>
        <v>3.255020152480768</v>
      </c>
      <c r="O48" s="38">
        <f t="shared" si="14"/>
        <v>27.88528423022167</v>
      </c>
      <c r="P48" s="38">
        <f t="shared" si="15"/>
        <v>1932.0140052835604</v>
      </c>
      <c r="Q48" s="38">
        <f t="shared" si="16"/>
        <v>10.595156193055923</v>
      </c>
      <c r="R48" s="38">
        <f t="shared" si="17"/>
        <v>232.10937006958827</v>
      </c>
      <c r="S48" s="38">
        <f t="shared" si="18"/>
        <v>143.0733733199539</v>
      </c>
      <c r="T48" s="38">
        <f t="shared" si="19"/>
        <v>17.188628272987863</v>
      </c>
      <c r="U48" s="16">
        <f t="shared" si="20"/>
        <v>84921.05980561895</v>
      </c>
      <c r="V48" s="16">
        <f t="shared" si="21"/>
        <v>34.487446927078445</v>
      </c>
      <c r="W48" s="16">
        <f t="shared" si="22"/>
        <v>55.9493314220762</v>
      </c>
      <c r="X48" s="16">
        <f t="shared" si="23"/>
        <v>465.7067134398542</v>
      </c>
      <c r="Z48" s="36">
        <f t="shared" si="24"/>
        <v>0.61</v>
      </c>
      <c r="AA48" s="92">
        <v>0.5552225109995561</v>
      </c>
      <c r="AB48" s="92">
        <v>0.05477748900044388</v>
      </c>
    </row>
    <row r="49" spans="1:28" ht="14.25">
      <c r="A49" s="29" t="s">
        <v>221</v>
      </c>
      <c r="B49" s="16"/>
      <c r="C49" s="8"/>
      <c r="D49" s="52">
        <v>4395462.4415</v>
      </c>
      <c r="E49" s="52">
        <v>526462.19433</v>
      </c>
      <c r="F49" s="38">
        <v>7027.473599999999</v>
      </c>
      <c r="G49" s="16">
        <v>0</v>
      </c>
      <c r="H49" s="38">
        <v>7027.473599999999</v>
      </c>
      <c r="I49" s="38">
        <v>1</v>
      </c>
      <c r="J49" s="17">
        <v>0.7</v>
      </c>
      <c r="L49" s="37">
        <f t="shared" si="8"/>
        <v>5.2646219433</v>
      </c>
      <c r="M49" s="37">
        <f t="shared" si="9"/>
        <v>43.954624415</v>
      </c>
      <c r="N49" s="37">
        <f t="shared" si="10"/>
        <v>3.2570375161371223</v>
      </c>
      <c r="O49" s="38">
        <f t="shared" si="14"/>
        <v>27.716244205875867</v>
      </c>
      <c r="P49" s="38">
        <f t="shared" si="15"/>
        <v>1932.009007463714</v>
      </c>
      <c r="Q49" s="38">
        <f t="shared" si="16"/>
        <v>10.608293381524675</v>
      </c>
      <c r="R49" s="38">
        <f t="shared" si="17"/>
        <v>231.4044802047189</v>
      </c>
      <c r="S49" s="38">
        <f t="shared" si="18"/>
        <v>143.1618607273717</v>
      </c>
      <c r="T49" s="38">
        <f t="shared" si="19"/>
        <v>17.147071177606822</v>
      </c>
      <c r="U49" s="16">
        <f t="shared" si="20"/>
        <v>84920.73028946447</v>
      </c>
      <c r="V49" s="16">
        <f t="shared" si="21"/>
        <v>34.551609525815</v>
      </c>
      <c r="W49" s="16">
        <f t="shared" si="22"/>
        <v>55.84865411733896</v>
      </c>
      <c r="X49" s="16">
        <f t="shared" si="23"/>
        <v>466.28355126904734</v>
      </c>
      <c r="Z49" s="36">
        <f t="shared" si="24"/>
        <v>0.7</v>
      </c>
      <c r="AA49" s="92">
        <v>0.561337099648199</v>
      </c>
      <c r="AB49" s="92">
        <v>0.13866290035180096</v>
      </c>
    </row>
    <row r="50" spans="1:28" ht="14.25">
      <c r="A50" s="29" t="s">
        <v>66</v>
      </c>
      <c r="B50" s="16"/>
      <c r="C50" s="8"/>
      <c r="D50" s="52">
        <v>4395323.2879</v>
      </c>
      <c r="E50" s="52">
        <v>509823.79178</v>
      </c>
      <c r="F50" s="38">
        <v>6801.0984</v>
      </c>
      <c r="G50" s="16">
        <v>0</v>
      </c>
      <c r="H50" s="38">
        <v>6801.0984</v>
      </c>
      <c r="I50" s="38">
        <v>1</v>
      </c>
      <c r="J50" s="17">
        <v>0.55</v>
      </c>
      <c r="L50" s="37">
        <f t="shared" si="8"/>
        <v>5.098237917800001</v>
      </c>
      <c r="M50" s="37">
        <f t="shared" si="9"/>
        <v>43.953232879</v>
      </c>
      <c r="N50" s="37">
        <f t="shared" si="10"/>
        <v>3.2594407426019827</v>
      </c>
      <c r="O50" s="38">
        <f t="shared" si="14"/>
        <v>25.992029866493684</v>
      </c>
      <c r="P50" s="38">
        <f t="shared" si="15"/>
        <v>1931.8866805156065</v>
      </c>
      <c r="Q50" s="38">
        <f t="shared" si="16"/>
        <v>10.623953954533764</v>
      </c>
      <c r="R50" s="38">
        <f t="shared" si="17"/>
        <v>224.08403847361149</v>
      </c>
      <c r="S50" s="38">
        <f t="shared" si="18"/>
        <v>143.26295801488564</v>
      </c>
      <c r="T50" s="38">
        <f t="shared" si="19"/>
        <v>16.61740438475562</v>
      </c>
      <c r="U50" s="16">
        <f t="shared" si="20"/>
        <v>84912.66516454073</v>
      </c>
      <c r="V50" s="16">
        <f t="shared" si="21"/>
        <v>34.6281483669348</v>
      </c>
      <c r="W50" s="16">
        <f t="shared" si="22"/>
        <v>54.1634448879653</v>
      </c>
      <c r="X50" s="16">
        <f t="shared" si="23"/>
        <v>466.9571222593955</v>
      </c>
      <c r="Z50" s="36">
        <f t="shared" si="24"/>
        <v>0.55</v>
      </c>
      <c r="AA50" s="92">
        <v>0.5945937469232945</v>
      </c>
      <c r="AB50" s="92">
        <v>-0.04459374692329443</v>
      </c>
    </row>
    <row r="51" spans="1:28" ht="14.25">
      <c r="A51" s="29" t="s">
        <v>233</v>
      </c>
      <c r="B51" s="16"/>
      <c r="C51" s="8"/>
      <c r="D51" s="52">
        <v>4393866.8369</v>
      </c>
      <c r="E51" s="52">
        <v>532881.09904</v>
      </c>
      <c r="F51" s="38">
        <v>6653.4624</v>
      </c>
      <c r="G51" s="16">
        <v>0</v>
      </c>
      <c r="H51" s="38">
        <v>6653.4624</v>
      </c>
      <c r="I51" s="38">
        <v>1</v>
      </c>
      <c r="J51" s="17">
        <v>0.63</v>
      </c>
      <c r="L51" s="37">
        <f t="shared" si="8"/>
        <v>5.3288109904</v>
      </c>
      <c r="M51" s="37">
        <f t="shared" si="9"/>
        <v>43.938668369000005</v>
      </c>
      <c r="N51" s="37">
        <f t="shared" si="10"/>
        <v>3.2610099757999667</v>
      </c>
      <c r="O51" s="38">
        <f t="shared" si="14"/>
        <v>28.39622657140783</v>
      </c>
      <c r="P51" s="38">
        <f t="shared" si="15"/>
        <v>1930.6065780409615</v>
      </c>
      <c r="Q51" s="38">
        <f t="shared" si="16"/>
        <v>10.634186062266899</v>
      </c>
      <c r="R51" s="38">
        <f t="shared" si="17"/>
        <v>234.1408589082681</v>
      </c>
      <c r="S51" s="38">
        <f t="shared" si="18"/>
        <v>143.28443587467547</v>
      </c>
      <c r="T51" s="38">
        <f t="shared" si="19"/>
        <v>17.3773057988469</v>
      </c>
      <c r="U51" s="16">
        <f t="shared" si="20"/>
        <v>84828.28218355174</v>
      </c>
      <c r="V51" s="16">
        <f t="shared" si="21"/>
        <v>34.67818683356532</v>
      </c>
      <c r="W51" s="16">
        <f t="shared" si="22"/>
        <v>56.66756756256635</v>
      </c>
      <c r="X51" s="16">
        <f t="shared" si="23"/>
        <v>467.2519747641873</v>
      </c>
      <c r="Z51" s="36">
        <f t="shared" si="24"/>
        <v>0.63</v>
      </c>
      <c r="AA51" s="92">
        <v>0.5588650009698313</v>
      </c>
      <c r="AB51" s="92">
        <v>0.07113499903016873</v>
      </c>
    </row>
    <row r="52" spans="1:28" ht="14.25">
      <c r="A52" s="29" t="s">
        <v>186</v>
      </c>
      <c r="B52" s="16"/>
      <c r="C52" s="8"/>
      <c r="D52" s="52">
        <v>4393692.0875</v>
      </c>
      <c r="E52" s="52">
        <v>516462.22851</v>
      </c>
      <c r="F52" s="38">
        <v>6892.960799999999</v>
      </c>
      <c r="G52" s="16">
        <v>0</v>
      </c>
      <c r="H52" s="38">
        <v>6892.960799999999</v>
      </c>
      <c r="I52" s="38">
        <v>1</v>
      </c>
      <c r="J52" s="17">
        <v>0.72</v>
      </c>
      <c r="L52" s="37">
        <f t="shared" si="8"/>
        <v>5.1646222851</v>
      </c>
      <c r="M52" s="37">
        <f t="shared" si="9"/>
        <v>43.936920875000006</v>
      </c>
      <c r="N52" s="37">
        <f t="shared" si="10"/>
        <v>3.2584650928233345</v>
      </c>
      <c r="O52" s="38">
        <f t="shared" si="14"/>
        <v>26.67332334775155</v>
      </c>
      <c r="P52" s="38">
        <f t="shared" si="15"/>
        <v>1930.4530159760113</v>
      </c>
      <c r="Q52" s="38">
        <f t="shared" si="16"/>
        <v>10.617594761148181</v>
      </c>
      <c r="R52" s="38">
        <f t="shared" si="17"/>
        <v>226.91760068970044</v>
      </c>
      <c r="S52" s="38">
        <f t="shared" si="18"/>
        <v>143.1669229573284</v>
      </c>
      <c r="T52" s="38">
        <f t="shared" si="19"/>
        <v>16.828741433615832</v>
      </c>
      <c r="U52" s="16">
        <f t="shared" si="20"/>
        <v>84818.16141584313</v>
      </c>
      <c r="V52" s="16">
        <f t="shared" si="21"/>
        <v>34.597061898945256</v>
      </c>
      <c r="W52" s="16">
        <f t="shared" si="22"/>
        <v>54.83586651758691</v>
      </c>
      <c r="X52" s="16">
        <f t="shared" si="23"/>
        <v>466.50442090338225</v>
      </c>
      <c r="Z52" s="36">
        <f t="shared" si="24"/>
        <v>0.72</v>
      </c>
      <c r="AA52" s="92">
        <v>0.57919072957867</v>
      </c>
      <c r="AB52" s="92">
        <v>0.14080927042132996</v>
      </c>
    </row>
    <row r="53" spans="1:28" ht="14.25">
      <c r="A53" s="29" t="s">
        <v>53</v>
      </c>
      <c r="B53" s="16"/>
      <c r="C53" s="8"/>
      <c r="D53" s="52">
        <v>4392051.6125</v>
      </c>
      <c r="E53" s="52">
        <v>511491.69818</v>
      </c>
      <c r="F53" s="38">
        <v>6000.583199999999</v>
      </c>
      <c r="G53" s="16">
        <v>0</v>
      </c>
      <c r="H53" s="38">
        <v>6000.583199999999</v>
      </c>
      <c r="I53" s="38">
        <v>1</v>
      </c>
      <c r="J53" s="17">
        <v>0.72</v>
      </c>
      <c r="L53" s="37">
        <f t="shared" si="8"/>
        <v>5.1149169818</v>
      </c>
      <c r="M53" s="37">
        <f t="shared" si="9"/>
        <v>43.920516125</v>
      </c>
      <c r="N53" s="37">
        <f t="shared" si="10"/>
        <v>3.2679676278473186</v>
      </c>
      <c r="O53" s="38">
        <f t="shared" si="14"/>
        <v>26.162375730706025</v>
      </c>
      <c r="P53" s="38">
        <f t="shared" si="15"/>
        <v>1929.011736686385</v>
      </c>
      <c r="Q53" s="38">
        <f t="shared" si="16"/>
        <v>10.679612416658031</v>
      </c>
      <c r="R53" s="38">
        <f t="shared" si="17"/>
        <v>224.64979377718325</v>
      </c>
      <c r="S53" s="38">
        <f t="shared" si="18"/>
        <v>143.53082489484615</v>
      </c>
      <c r="T53" s="38">
        <f t="shared" si="19"/>
        <v>16.715383115648915</v>
      </c>
      <c r="U53" s="16">
        <f t="shared" si="20"/>
        <v>84723.19108644861</v>
      </c>
      <c r="V53" s="16">
        <f t="shared" si="21"/>
        <v>34.90062765559472</v>
      </c>
      <c r="W53" s="16">
        <f t="shared" si="22"/>
        <v>54.62533090900631</v>
      </c>
      <c r="X53" s="16">
        <f t="shared" si="23"/>
        <v>469.0540893545793</v>
      </c>
      <c r="Z53" s="36">
        <f t="shared" si="24"/>
        <v>0.72</v>
      </c>
      <c r="AA53" s="92">
        <v>0.6076228917016806</v>
      </c>
      <c r="AB53" s="92">
        <v>0.11237710829831937</v>
      </c>
    </row>
    <row r="54" spans="1:28" ht="14.25">
      <c r="A54" s="29" t="s">
        <v>188</v>
      </c>
      <c r="B54" s="16"/>
      <c r="C54" s="8"/>
      <c r="D54" s="52">
        <v>4390411.8051</v>
      </c>
      <c r="E54" s="52">
        <v>498215.83621</v>
      </c>
      <c r="F54" s="38">
        <v>7188.232799999999</v>
      </c>
      <c r="G54" s="16">
        <v>0</v>
      </c>
      <c r="H54" s="38">
        <v>7188.232799999999</v>
      </c>
      <c r="I54" s="38">
        <v>1</v>
      </c>
      <c r="J54" s="17">
        <v>0.69</v>
      </c>
      <c r="L54" s="37">
        <f t="shared" si="8"/>
        <v>4.9821583621</v>
      </c>
      <c r="M54" s="37">
        <f t="shared" si="9"/>
        <v>43.904118051000005</v>
      </c>
      <c r="N54" s="37">
        <f t="shared" si="10"/>
        <v>3.2553330278476733</v>
      </c>
      <c r="O54" s="38">
        <f t="shared" si="14"/>
        <v>24.821901945042953</v>
      </c>
      <c r="P54" s="38">
        <f t="shared" si="15"/>
        <v>1927.5715818361443</v>
      </c>
      <c r="Q54" s="38">
        <f t="shared" si="16"/>
        <v>10.5971931221959</v>
      </c>
      <c r="R54" s="38">
        <f t="shared" si="17"/>
        <v>218.73726887841522</v>
      </c>
      <c r="S54" s="38">
        <f t="shared" si="18"/>
        <v>142.92252554994354</v>
      </c>
      <c r="T54" s="38">
        <f t="shared" si="19"/>
        <v>16.218584666111596</v>
      </c>
      <c r="U54" s="16">
        <f t="shared" si="20"/>
        <v>84628.3302806869</v>
      </c>
      <c r="V54" s="16">
        <f t="shared" si="21"/>
        <v>34.49739277316452</v>
      </c>
      <c r="W54" s="16">
        <f t="shared" si="22"/>
        <v>52.79689432853691</v>
      </c>
      <c r="X54" s="16">
        <f t="shared" si="23"/>
        <v>465.26041784613415</v>
      </c>
      <c r="Z54" s="36">
        <f t="shared" si="24"/>
        <v>0.69</v>
      </c>
      <c r="AA54" s="92">
        <v>0.6012745453222692</v>
      </c>
      <c r="AB54" s="92">
        <v>0.08872545467773074</v>
      </c>
    </row>
    <row r="55" spans="1:28" ht="14.25">
      <c r="A55" s="29" t="s">
        <v>213</v>
      </c>
      <c r="B55" s="16"/>
      <c r="C55" s="8"/>
      <c r="D55" s="52">
        <v>4389060.2235</v>
      </c>
      <c r="E55" s="52">
        <v>545736.72958</v>
      </c>
      <c r="F55" s="38">
        <v>7834.5504</v>
      </c>
      <c r="G55" s="16">
        <v>0</v>
      </c>
      <c r="H55" s="38">
        <v>7834.5504</v>
      </c>
      <c r="I55" s="38">
        <v>1</v>
      </c>
      <c r="J55" s="17">
        <v>0.52</v>
      </c>
      <c r="L55" s="37">
        <f t="shared" si="8"/>
        <v>5.4573672958</v>
      </c>
      <c r="M55" s="37">
        <f t="shared" si="9"/>
        <v>43.890602235</v>
      </c>
      <c r="N55" s="37">
        <f t="shared" si="10"/>
        <v>3.248498255639598</v>
      </c>
      <c r="O55" s="38">
        <f t="shared" si="14"/>
        <v>29.782857801267404</v>
      </c>
      <c r="P55" s="38">
        <f t="shared" si="15"/>
        <v>1926.3849645509872</v>
      </c>
      <c r="Q55" s="38">
        <f t="shared" si="16"/>
        <v>10.55274091689351</v>
      </c>
      <c r="R55" s="38">
        <f t="shared" si="17"/>
        <v>239.52713723025542</v>
      </c>
      <c r="S55" s="38">
        <f t="shared" si="18"/>
        <v>142.57854479936896</v>
      </c>
      <c r="T55" s="38">
        <f t="shared" si="19"/>
        <v>17.72824814079089</v>
      </c>
      <c r="U55" s="16">
        <f t="shared" si="20"/>
        <v>84550.19623059196</v>
      </c>
      <c r="V55" s="16">
        <f t="shared" si="21"/>
        <v>34.28056046074518</v>
      </c>
      <c r="W55" s="16">
        <f t="shared" si="22"/>
        <v>57.59018316090515</v>
      </c>
      <c r="X55" s="16">
        <f t="shared" si="23"/>
        <v>463.1661540723823</v>
      </c>
      <c r="Z55" s="36">
        <f t="shared" si="24"/>
        <v>0.52</v>
      </c>
      <c r="AA55" s="92">
        <v>0.5189675674864134</v>
      </c>
      <c r="AB55" s="92">
        <v>0.0010324325135866452</v>
      </c>
    </row>
    <row r="56" spans="1:28" ht="14.25">
      <c r="A56" s="29" t="s">
        <v>65</v>
      </c>
      <c r="B56" s="16"/>
      <c r="C56" s="8"/>
      <c r="D56" s="52">
        <v>4387146.2226</v>
      </c>
      <c r="E56" s="52">
        <v>511499.01994</v>
      </c>
      <c r="F56" s="38">
        <v>5895.597599999999</v>
      </c>
      <c r="G56" s="16">
        <v>0</v>
      </c>
      <c r="H56" s="38">
        <v>5895.597599999999</v>
      </c>
      <c r="I56" s="38">
        <v>1</v>
      </c>
      <c r="J56" s="17">
        <v>0.59</v>
      </c>
      <c r="L56" s="37">
        <f t="shared" si="8"/>
        <v>5.1149901994</v>
      </c>
      <c r="M56" s="37">
        <f t="shared" si="9"/>
        <v>43.871462226</v>
      </c>
      <c r="N56" s="37">
        <f t="shared" si="10"/>
        <v>3.2690892181705595</v>
      </c>
      <c r="O56" s="38">
        <f t="shared" si="14"/>
        <v>26.163124739958054</v>
      </c>
      <c r="P56" s="38">
        <f t="shared" si="15"/>
        <v>1924.7051978473448</v>
      </c>
      <c r="Q56" s="38">
        <f t="shared" si="16"/>
        <v>10.686944316359</v>
      </c>
      <c r="R56" s="38">
        <f t="shared" si="17"/>
        <v>224.4020993193373</v>
      </c>
      <c r="S56" s="38">
        <f t="shared" si="18"/>
        <v>143.41972414839358</v>
      </c>
      <c r="T56" s="38">
        <f t="shared" si="19"/>
        <v>16.72135931190662</v>
      </c>
      <c r="U56" s="16">
        <f t="shared" si="20"/>
        <v>84439.63138354564</v>
      </c>
      <c r="V56" s="16">
        <f t="shared" si="21"/>
        <v>34.93657443979835</v>
      </c>
      <c r="W56" s="16">
        <f t="shared" si="22"/>
        <v>54.66361543970982</v>
      </c>
      <c r="X56" s="16">
        <f t="shared" si="23"/>
        <v>468.8518738865092</v>
      </c>
      <c r="Z56" s="36">
        <f t="shared" si="24"/>
        <v>0.59</v>
      </c>
      <c r="AA56" s="92">
        <v>0.6052363188090908</v>
      </c>
      <c r="AB56" s="92">
        <v>-0.01523631880909082</v>
      </c>
    </row>
    <row r="57" spans="1:28" ht="14.25">
      <c r="A57" s="29" t="s">
        <v>89</v>
      </c>
      <c r="B57" s="16"/>
      <c r="C57" s="8"/>
      <c r="D57" s="52">
        <v>4384702.708</v>
      </c>
      <c r="E57" s="52">
        <v>661137.78315</v>
      </c>
      <c r="F57" s="38">
        <v>7558.9632</v>
      </c>
      <c r="G57" s="16">
        <v>0</v>
      </c>
      <c r="H57" s="38">
        <v>7558.9632</v>
      </c>
      <c r="I57" s="38">
        <v>1</v>
      </c>
      <c r="J57" s="17">
        <v>0.54</v>
      </c>
      <c r="L57" s="37">
        <f t="shared" si="8"/>
        <v>6.6113778315000005</v>
      </c>
      <c r="M57" s="37">
        <f t="shared" si="9"/>
        <v>43.84702708</v>
      </c>
      <c r="N57" s="37">
        <f t="shared" si="10"/>
        <v>3.251409061844568</v>
      </c>
      <c r="O57" s="38">
        <f t="shared" si="14"/>
        <v>43.71031683084965</v>
      </c>
      <c r="P57" s="38">
        <f t="shared" si="15"/>
        <v>1922.561783754253</v>
      </c>
      <c r="Q57" s="38">
        <f t="shared" si="16"/>
        <v>10.571660887444974</v>
      </c>
      <c r="R57" s="38">
        <f t="shared" si="17"/>
        <v>289.8892628138922</v>
      </c>
      <c r="S57" s="38">
        <f t="shared" si="18"/>
        <v>142.56462118285614</v>
      </c>
      <c r="T57" s="38">
        <f t="shared" si="19"/>
        <v>21.49629379261739</v>
      </c>
      <c r="U57" s="16">
        <f t="shared" si="20"/>
        <v>84298.61859524583</v>
      </c>
      <c r="V57" s="16">
        <f t="shared" si="21"/>
        <v>34.372794008186375</v>
      </c>
      <c r="W57" s="16">
        <f t="shared" si="22"/>
        <v>69.89324443338933</v>
      </c>
      <c r="X57" s="16">
        <f t="shared" si="23"/>
        <v>463.5359012123766</v>
      </c>
      <c r="Z57" s="36">
        <f t="shared" si="24"/>
        <v>0.54</v>
      </c>
      <c r="AA57" s="92">
        <v>0.5337612100008187</v>
      </c>
      <c r="AB57" s="92">
        <v>0.006238789999181371</v>
      </c>
    </row>
    <row r="58" spans="1:28" ht="14.25">
      <c r="A58" s="29" t="s">
        <v>94</v>
      </c>
      <c r="B58" s="16"/>
      <c r="C58" s="8"/>
      <c r="D58" s="52">
        <v>4384326.0853</v>
      </c>
      <c r="E58" s="52">
        <v>641963.65388</v>
      </c>
      <c r="F58" s="38">
        <v>6797.817599999999</v>
      </c>
      <c r="G58" s="16">
        <v>0</v>
      </c>
      <c r="H58" s="38">
        <v>6797.817599999999</v>
      </c>
      <c r="I58" s="38">
        <v>1</v>
      </c>
      <c r="J58" s="17">
        <v>0.54</v>
      </c>
      <c r="L58" s="37">
        <f t="shared" si="8"/>
        <v>6.4196365388</v>
      </c>
      <c r="M58" s="37">
        <f t="shared" si="9"/>
        <v>43.843260853000004</v>
      </c>
      <c r="N58" s="37">
        <f t="shared" si="10"/>
        <v>3.259475598042846</v>
      </c>
      <c r="O58" s="38">
        <f t="shared" si="14"/>
        <v>41.21173329029604</v>
      </c>
      <c r="P58" s="38">
        <f t="shared" si="15"/>
        <v>1922.2315222242025</v>
      </c>
      <c r="Q58" s="38">
        <f t="shared" si="16"/>
        <v>10.624181174236769</v>
      </c>
      <c r="R58" s="38">
        <f t="shared" si="17"/>
        <v>281.4577993520585</v>
      </c>
      <c r="S58" s="38">
        <f t="shared" si="18"/>
        <v>142.90603888898067</v>
      </c>
      <c r="T58" s="38">
        <f t="shared" si="19"/>
        <v>20.924648646522837</v>
      </c>
      <c r="U58" s="16">
        <f t="shared" si="20"/>
        <v>84276.89804873499</v>
      </c>
      <c r="V58" s="16">
        <f t="shared" si="21"/>
        <v>34.62925928661094</v>
      </c>
      <c r="W58" s="16">
        <f t="shared" si="22"/>
        <v>68.20338166096145</v>
      </c>
      <c r="X58" s="16">
        <f t="shared" si="23"/>
        <v>465.79874657159456</v>
      </c>
      <c r="Z58" s="36">
        <f t="shared" si="24"/>
        <v>0.54</v>
      </c>
      <c r="AA58" s="92">
        <v>0.5335629855005664</v>
      </c>
      <c r="AB58" s="92">
        <v>0.00643701449943368</v>
      </c>
    </row>
    <row r="59" spans="1:28" ht="14.25">
      <c r="A59" s="29" t="s">
        <v>96</v>
      </c>
      <c r="B59" s="16"/>
      <c r="C59" s="8"/>
      <c r="D59" s="52">
        <v>4382384.6477</v>
      </c>
      <c r="E59" s="52">
        <v>621209.19048</v>
      </c>
      <c r="F59" s="38">
        <v>6397.56</v>
      </c>
      <c r="G59" s="16">
        <v>0</v>
      </c>
      <c r="H59" s="38">
        <v>6397.56</v>
      </c>
      <c r="I59" s="38">
        <v>1</v>
      </c>
      <c r="J59" s="17">
        <v>0.57</v>
      </c>
      <c r="L59" s="37">
        <f t="shared" si="8"/>
        <v>6.2120919048</v>
      </c>
      <c r="M59" s="37">
        <f t="shared" si="9"/>
        <v>43.823846477</v>
      </c>
      <c r="N59" s="37">
        <f t="shared" si="10"/>
        <v>3.2637335623691</v>
      </c>
      <c r="O59" s="38">
        <f t="shared" si="14"/>
        <v>38.5900858336817</v>
      </c>
      <c r="P59" s="38">
        <f t="shared" si="15"/>
        <v>1920.529520039665</v>
      </c>
      <c r="Q59" s="38">
        <f t="shared" si="16"/>
        <v>10.651956766134496</v>
      </c>
      <c r="R59" s="38">
        <f t="shared" si="17"/>
        <v>272.23776193696966</v>
      </c>
      <c r="S59" s="38">
        <f t="shared" si="18"/>
        <v>143.02935857909574</v>
      </c>
      <c r="T59" s="38">
        <f t="shared" si="19"/>
        <v>20.274612842217152</v>
      </c>
      <c r="U59" s="16">
        <f t="shared" si="20"/>
        <v>84164.99084076476</v>
      </c>
      <c r="V59" s="16">
        <f t="shared" si="21"/>
        <v>34.76514880253778</v>
      </c>
      <c r="W59" s="16">
        <f t="shared" si="22"/>
        <v>66.1709343971837</v>
      </c>
      <c r="X59" s="16">
        <f t="shared" si="23"/>
        <v>466.8097179987195</v>
      </c>
      <c r="Z59" s="36">
        <f t="shared" si="24"/>
        <v>0.57</v>
      </c>
      <c r="AA59" s="92">
        <v>0.5361356008734788</v>
      </c>
      <c r="AB59" s="92">
        <v>0.03386439912652117</v>
      </c>
    </row>
    <row r="60" spans="1:28" ht="14.25">
      <c r="A60" s="29" t="s">
        <v>64</v>
      </c>
      <c r="B60" s="16"/>
      <c r="C60" s="8"/>
      <c r="D60" s="52">
        <v>4382253.6176</v>
      </c>
      <c r="E60" s="52">
        <v>518143.94908</v>
      </c>
      <c r="F60" s="38">
        <v>5600.325599999999</v>
      </c>
      <c r="G60" s="16">
        <v>0</v>
      </c>
      <c r="H60" s="38">
        <v>5600.325599999999</v>
      </c>
      <c r="I60" s="38">
        <v>1</v>
      </c>
      <c r="J60" s="17">
        <v>0.58</v>
      </c>
      <c r="L60" s="37">
        <f t="shared" si="8"/>
        <v>5.1814394908</v>
      </c>
      <c r="M60" s="37">
        <f t="shared" si="9"/>
        <v>43.82253617600001</v>
      </c>
      <c r="N60" s="37">
        <f t="shared" si="10"/>
        <v>3.272247822500357</v>
      </c>
      <c r="O60" s="38">
        <f t="shared" si="14"/>
        <v>26.84731519682176</v>
      </c>
      <c r="P60" s="38">
        <f t="shared" si="15"/>
        <v>1920.4146768968294</v>
      </c>
      <c r="Q60" s="38">
        <f t="shared" si="16"/>
        <v>10.707605811858327</v>
      </c>
      <c r="R60" s="38">
        <f t="shared" si="17"/>
        <v>227.06381952933805</v>
      </c>
      <c r="S60" s="38">
        <f t="shared" si="18"/>
        <v>143.39819857835914</v>
      </c>
      <c r="T60" s="38">
        <f t="shared" si="19"/>
        <v>16.95495409118766</v>
      </c>
      <c r="U60" s="16">
        <f t="shared" si="20"/>
        <v>84157.44165123267</v>
      </c>
      <c r="V60" s="16">
        <f t="shared" si="21"/>
        <v>35.03793980204558</v>
      </c>
      <c r="W60" s="16">
        <f t="shared" si="22"/>
        <v>55.48081160548233</v>
      </c>
      <c r="X60" s="16">
        <f t="shared" si="23"/>
        <v>469.2344430485095</v>
      </c>
      <c r="Z60" s="36">
        <f t="shared" si="24"/>
        <v>0.58</v>
      </c>
      <c r="AA60" s="92">
        <v>0.5993746327694112</v>
      </c>
      <c r="AB60" s="92">
        <v>-0.019374632769411204</v>
      </c>
    </row>
    <row r="61" spans="1:28" ht="14.25">
      <c r="A61" s="29" t="s">
        <v>100</v>
      </c>
      <c r="B61" s="16"/>
      <c r="C61" s="8"/>
      <c r="D61" s="52">
        <v>4382194.5936</v>
      </c>
      <c r="E61" s="52">
        <v>608430.02406</v>
      </c>
      <c r="F61" s="38">
        <v>6997.9464</v>
      </c>
      <c r="G61" s="16">
        <v>0</v>
      </c>
      <c r="H61" s="38">
        <v>6997.9464</v>
      </c>
      <c r="I61" s="38">
        <v>1</v>
      </c>
      <c r="J61" s="17">
        <v>0.52</v>
      </c>
      <c r="L61" s="37">
        <f t="shared" si="8"/>
        <v>6.084300240599999</v>
      </c>
      <c r="M61" s="37">
        <f t="shared" si="9"/>
        <v>43.821945936000006</v>
      </c>
      <c r="N61" s="37">
        <f t="shared" si="10"/>
        <v>3.257350779464367</v>
      </c>
      <c r="O61" s="38">
        <f t="shared" si="14"/>
        <v>37.01870941776521</v>
      </c>
      <c r="P61" s="38">
        <f t="shared" si="15"/>
        <v>1920.3629456177075</v>
      </c>
      <c r="Q61" s="38">
        <f t="shared" si="16"/>
        <v>10.61033410047712</v>
      </c>
      <c r="R61" s="38">
        <f t="shared" si="17"/>
        <v>266.625876201965</v>
      </c>
      <c r="S61" s="38">
        <f t="shared" si="18"/>
        <v>142.74344975227498</v>
      </c>
      <c r="T61" s="38">
        <f t="shared" si="19"/>
        <v>19.818700131213642</v>
      </c>
      <c r="U61" s="16">
        <f t="shared" si="20"/>
        <v>84154.0411803569</v>
      </c>
      <c r="V61" s="16">
        <f t="shared" si="21"/>
        <v>34.5615800525665</v>
      </c>
      <c r="W61" s="16">
        <f t="shared" si="22"/>
        <v>64.55645832037932</v>
      </c>
      <c r="X61" s="16">
        <f t="shared" si="23"/>
        <v>464.9654873140056</v>
      </c>
      <c r="Z61" s="36">
        <f t="shared" si="24"/>
        <v>0.52</v>
      </c>
      <c r="AA61" s="92">
        <v>0.5164931588519721</v>
      </c>
      <c r="AB61" s="92">
        <v>0.003506841148027906</v>
      </c>
    </row>
    <row r="62" spans="1:28" ht="14.25">
      <c r="A62" s="29" t="s">
        <v>180</v>
      </c>
      <c r="B62" s="16"/>
      <c r="C62" s="8"/>
      <c r="D62" s="52">
        <v>4379367.8785</v>
      </c>
      <c r="E62" s="52">
        <v>553835.04682</v>
      </c>
      <c r="F62" s="38">
        <v>6820.7832</v>
      </c>
      <c r="G62" s="16">
        <v>0</v>
      </c>
      <c r="H62" s="38">
        <v>6820.7832</v>
      </c>
      <c r="I62" s="38">
        <v>1</v>
      </c>
      <c r="J62" s="17">
        <v>0.73</v>
      </c>
      <c r="L62" s="37">
        <f t="shared" si="8"/>
        <v>5.538350468200001</v>
      </c>
      <c r="M62" s="37">
        <f t="shared" si="9"/>
        <v>43.793678785</v>
      </c>
      <c r="N62" s="37">
        <f t="shared" si="10"/>
        <v>3.2592316256104255</v>
      </c>
      <c r="O62" s="38">
        <f t="shared" si="14"/>
        <v>30.67332590861117</v>
      </c>
      <c r="P62" s="38">
        <f t="shared" si="15"/>
        <v>1917.886301523759</v>
      </c>
      <c r="Q62" s="38">
        <f t="shared" si="16"/>
        <v>10.622590789379176</v>
      </c>
      <c r="R62" s="38">
        <f t="shared" si="17"/>
        <v>242.54474140310518</v>
      </c>
      <c r="S62" s="38">
        <f t="shared" si="18"/>
        <v>142.73374289789635</v>
      </c>
      <c r="T62" s="38">
        <f t="shared" si="19"/>
        <v>18.05076699967175</v>
      </c>
      <c r="U62" s="16">
        <f t="shared" si="20"/>
        <v>83991.29663508314</v>
      </c>
      <c r="V62" s="16">
        <f t="shared" si="21"/>
        <v>34.62148384666263</v>
      </c>
      <c r="W62" s="16">
        <f t="shared" si="22"/>
        <v>58.83163067185517</v>
      </c>
      <c r="X62" s="16">
        <f t="shared" si="23"/>
        <v>465.20232889457117</v>
      </c>
      <c r="Z62" s="36">
        <f t="shared" si="24"/>
        <v>0.73</v>
      </c>
      <c r="AA62" s="92">
        <v>0.5299756537777398</v>
      </c>
      <c r="AB62" s="92">
        <v>0.20002434622226017</v>
      </c>
    </row>
    <row r="63" spans="1:28" ht="14.25">
      <c r="A63" s="29" t="s">
        <v>50</v>
      </c>
      <c r="B63" s="16"/>
      <c r="C63" s="8"/>
      <c r="D63" s="52">
        <v>4379215.4878</v>
      </c>
      <c r="E63" s="52">
        <v>523305.25451</v>
      </c>
      <c r="F63" s="38">
        <v>5508.4632</v>
      </c>
      <c r="G63" s="16">
        <v>0</v>
      </c>
      <c r="H63" s="38">
        <v>5508.4632</v>
      </c>
      <c r="I63" s="38">
        <v>1</v>
      </c>
      <c r="J63" s="17">
        <v>0.68</v>
      </c>
      <c r="L63" s="37">
        <f t="shared" si="8"/>
        <v>5.2330525451</v>
      </c>
      <c r="M63" s="37">
        <f t="shared" si="9"/>
        <v>43.792154878000005</v>
      </c>
      <c r="N63" s="37">
        <f t="shared" si="10"/>
        <v>3.2732317446320747</v>
      </c>
      <c r="O63" s="38">
        <f t="shared" si="14"/>
        <v>27.384838939777584</v>
      </c>
      <c r="P63" s="38">
        <f t="shared" si="15"/>
        <v>1917.7528288587396</v>
      </c>
      <c r="Q63" s="38">
        <f t="shared" si="16"/>
        <v>10.714046054067135</v>
      </c>
      <c r="R63" s="38">
        <f t="shared" si="17"/>
        <v>229.1666475397313</v>
      </c>
      <c r="S63" s="38">
        <f t="shared" si="18"/>
        <v>143.341871512514</v>
      </c>
      <c r="T63" s="38">
        <f t="shared" si="19"/>
        <v>17.12899371194899</v>
      </c>
      <c r="U63" s="38">
        <f t="shared" si="20"/>
        <v>83982.52889910457</v>
      </c>
      <c r="V63" s="38">
        <f t="shared" si="21"/>
        <v>35.069555657622566</v>
      </c>
      <c r="W63" s="16">
        <f t="shared" si="22"/>
        <v>56.06716597155463</v>
      </c>
      <c r="X63" s="16">
        <f t="shared" si="23"/>
        <v>469.19116416973276</v>
      </c>
      <c r="Z63" s="36">
        <f t="shared" si="24"/>
        <v>0.68</v>
      </c>
      <c r="AA63" s="92">
        <v>0.5931017497169364</v>
      </c>
      <c r="AB63" s="92">
        <v>0.08689825028306364</v>
      </c>
    </row>
    <row r="64" spans="1:28" ht="14.25">
      <c r="A64" s="29" t="s">
        <v>98</v>
      </c>
      <c r="B64" s="16"/>
      <c r="C64" s="8"/>
      <c r="D64" s="52">
        <v>4379149.8521</v>
      </c>
      <c r="E64" s="52">
        <v>618063.06108</v>
      </c>
      <c r="F64" s="38">
        <v>6801.0984</v>
      </c>
      <c r="G64" s="16">
        <v>0</v>
      </c>
      <c r="H64" s="38">
        <v>6801.0984</v>
      </c>
      <c r="I64" s="38">
        <v>1</v>
      </c>
      <c r="J64" s="17">
        <v>0.53</v>
      </c>
      <c r="L64" s="37">
        <f t="shared" si="8"/>
        <v>6.1806306108</v>
      </c>
      <c r="M64" s="37">
        <f t="shared" si="9"/>
        <v>43.791498521</v>
      </c>
      <c r="N64" s="37">
        <f t="shared" si="10"/>
        <v>3.2594407426019827</v>
      </c>
      <c r="O64" s="38">
        <f t="shared" si="14"/>
        <v>38.20019474715798</v>
      </c>
      <c r="P64" s="38">
        <f t="shared" si="15"/>
        <v>1917.6953427147453</v>
      </c>
      <c r="Q64" s="38">
        <f t="shared" si="16"/>
        <v>10.623953954533764</v>
      </c>
      <c r="R64" s="38">
        <f t="shared" si="17"/>
        <v>270.6590762516955</v>
      </c>
      <c r="S64" s="38">
        <f t="shared" si="18"/>
        <v>142.73579445894188</v>
      </c>
      <c r="T64" s="38">
        <f t="shared" si="19"/>
        <v>20.145399227814497</v>
      </c>
      <c r="U64" s="16">
        <f t="shared" si="20"/>
        <v>83978.75276422135</v>
      </c>
      <c r="V64" s="16">
        <f t="shared" si="21"/>
        <v>34.6281483669348</v>
      </c>
      <c r="W64" s="16">
        <f t="shared" si="22"/>
        <v>65.66273501912109</v>
      </c>
      <c r="X64" s="16">
        <f t="shared" si="23"/>
        <v>465.2388638871374</v>
      </c>
      <c r="Z64" s="36">
        <f t="shared" si="24"/>
        <v>0.53</v>
      </c>
      <c r="AA64" s="92">
        <v>0.5310378992666642</v>
      </c>
      <c r="AB64" s="92">
        <v>-0.0010378992666641995</v>
      </c>
    </row>
    <row r="65" spans="1:28" ht="14.25">
      <c r="A65" s="29" t="s">
        <v>48</v>
      </c>
      <c r="B65" s="16"/>
      <c r="C65" s="8"/>
      <c r="D65" s="52">
        <v>4378958.5371</v>
      </c>
      <c r="E65" s="52">
        <v>501537.69164</v>
      </c>
      <c r="F65" s="38">
        <v>6801.0984</v>
      </c>
      <c r="G65" s="16">
        <v>0</v>
      </c>
      <c r="H65" s="38">
        <v>6801.0984</v>
      </c>
      <c r="I65" s="38">
        <v>1</v>
      </c>
      <c r="J65" s="17">
        <v>0.65</v>
      </c>
      <c r="L65" s="37">
        <f t="shared" si="8"/>
        <v>5.0153769164</v>
      </c>
      <c r="M65" s="37">
        <f t="shared" si="9"/>
        <v>43.789585371</v>
      </c>
      <c r="N65" s="37">
        <f t="shared" si="10"/>
        <v>3.2594407426019827</v>
      </c>
      <c r="O65" s="38">
        <f t="shared" si="14"/>
        <v>25.154005613557974</v>
      </c>
      <c r="P65" s="38">
        <f t="shared" si="15"/>
        <v>1917.5277869640972</v>
      </c>
      <c r="Q65" s="38">
        <f t="shared" si="16"/>
        <v>10.623953954533764</v>
      </c>
      <c r="R65" s="38">
        <f t="shared" si="17"/>
        <v>219.62127564844053</v>
      </c>
      <c r="S65" s="38">
        <f t="shared" si="18"/>
        <v>142.72955865988516</v>
      </c>
      <c r="T65" s="38">
        <f t="shared" si="19"/>
        <v>16.34732386081966</v>
      </c>
      <c r="U65" s="16">
        <f t="shared" si="20"/>
        <v>83967.74672852903</v>
      </c>
      <c r="V65" s="16">
        <f t="shared" si="21"/>
        <v>34.6281483669348</v>
      </c>
      <c r="W65" s="16">
        <f t="shared" si="22"/>
        <v>53.283133424465134</v>
      </c>
      <c r="X65" s="16">
        <f t="shared" si="23"/>
        <v>465.2185386696293</v>
      </c>
      <c r="Z65" s="36">
        <f t="shared" si="24"/>
        <v>0.65</v>
      </c>
      <c r="AA65" s="92">
        <v>0.5810505634178185</v>
      </c>
      <c r="AB65" s="92">
        <v>0.06894943658218156</v>
      </c>
    </row>
    <row r="66" spans="1:28" ht="14.25">
      <c r="A66" s="29" t="s">
        <v>195</v>
      </c>
      <c r="B66" s="16"/>
      <c r="C66" s="8"/>
      <c r="D66" s="52">
        <v>4378408.0987</v>
      </c>
      <c r="E66" s="52">
        <v>484415.76647</v>
      </c>
      <c r="F66" s="38">
        <v>9035.323199999999</v>
      </c>
      <c r="G66" s="16">
        <v>0</v>
      </c>
      <c r="H66" s="38">
        <v>9035.323199999999</v>
      </c>
      <c r="I66" s="38">
        <v>1</v>
      </c>
      <c r="J66" s="17">
        <v>0.68</v>
      </c>
      <c r="L66" s="37">
        <f aca="true" t="shared" si="25" ref="L66:L129">E66/100000</f>
        <v>4.8441576647</v>
      </c>
      <c r="M66" s="37">
        <f aca="true" t="shared" si="26" ref="M66:M129">D66/100000</f>
        <v>43.784080987</v>
      </c>
      <c r="N66" s="37">
        <f aca="true" t="shared" si="27" ref="N66:N129">1000000/(300000+H66)</f>
        <v>3.2358760469359837</v>
      </c>
      <c r="O66" s="38">
        <f aca="true" t="shared" si="28" ref="O66:O98">L66*L66</f>
        <v>23.465863480471757</v>
      </c>
      <c r="P66" s="38">
        <f aca="true" t="shared" si="29" ref="P66:P98">M66*M66</f>
        <v>1917.0457478761753</v>
      </c>
      <c r="Q66" s="38">
        <f aca="true" t="shared" si="30" ref="Q66:Q98">N66*N66</f>
        <v>10.47089379113405</v>
      </c>
      <c r="R66" s="38">
        <f aca="true" t="shared" si="31" ref="R66:R98">L66*M66</f>
        <v>212.0969915050216</v>
      </c>
      <c r="S66" s="38">
        <f aca="true" t="shared" si="32" ref="S66:S98">M66*N66</f>
        <v>141.67985890293855</v>
      </c>
      <c r="T66" s="38">
        <f aca="true" t="shared" si="33" ref="T66:T98">L66*N66</f>
        <v>15.675093754784083</v>
      </c>
      <c r="U66" s="16">
        <f aca="true" t="shared" si="34" ref="U66:U98">M66*M66*M66</f>
        <v>83936.08628079445</v>
      </c>
      <c r="V66" s="16">
        <f aca="true" t="shared" si="35" ref="V66:V98">N66*N66*N66</f>
        <v>33.882514408741386</v>
      </c>
      <c r="W66" s="16">
        <f aca="true" t="shared" si="36" ref="W66:W98">L66*Q66</f>
        <v>50.72266041458165</v>
      </c>
      <c r="X66" s="16">
        <f aca="true" t="shared" si="37" ref="X66:X98">M66*Q66</f>
        <v>458.4584617572887</v>
      </c>
      <c r="Z66" s="36">
        <f aca="true" t="shared" si="38" ref="Z66:Z98">J66</f>
        <v>0.68</v>
      </c>
      <c r="AA66" s="92">
        <v>0.5658145422802932</v>
      </c>
      <c r="AB66" s="92">
        <v>0.1141854577197069</v>
      </c>
    </row>
    <row r="67" spans="1:28" ht="14.25">
      <c r="A67" s="29" t="s">
        <v>62</v>
      </c>
      <c r="B67" s="16"/>
      <c r="C67" s="8"/>
      <c r="D67" s="52">
        <v>4377617.23</v>
      </c>
      <c r="E67" s="52">
        <v>529736.98224</v>
      </c>
      <c r="F67" s="38">
        <v>5606.887199999999</v>
      </c>
      <c r="G67" s="16">
        <v>0</v>
      </c>
      <c r="H67" s="38">
        <v>5606.887199999999</v>
      </c>
      <c r="I67" s="38">
        <v>1</v>
      </c>
      <c r="J67" s="17">
        <v>0.58</v>
      </c>
      <c r="L67" s="37">
        <f t="shared" si="25"/>
        <v>5.2973698224</v>
      </c>
      <c r="M67" s="37">
        <f t="shared" si="26"/>
        <v>43.776172300000006</v>
      </c>
      <c r="N67" s="37">
        <f t="shared" si="27"/>
        <v>3.2721775649825733</v>
      </c>
      <c r="O67" s="38">
        <f t="shared" si="28"/>
        <v>28.062127035274212</v>
      </c>
      <c r="P67" s="38">
        <f t="shared" si="29"/>
        <v>1916.3532612392878</v>
      </c>
      <c r="Q67" s="38">
        <f t="shared" si="30"/>
        <v>10.707146016775283</v>
      </c>
      <c r="R67" s="38">
        <f t="shared" si="31"/>
        <v>231.89857408220286</v>
      </c>
      <c r="S67" s="38">
        <f t="shared" si="32"/>
        <v>143.24340888087158</v>
      </c>
      <c r="T67" s="38">
        <f t="shared" si="33"/>
        <v>17.333934686273</v>
      </c>
      <c r="U67" s="16">
        <f t="shared" si="34"/>
        <v>83890.61055167798</v>
      </c>
      <c r="V67" s="16">
        <f t="shared" si="35"/>
        <v>35.035682981084605</v>
      </c>
      <c r="W67" s="16">
        <f t="shared" si="36"/>
        <v>56.719712193295756</v>
      </c>
      <c r="X67" s="16">
        <f t="shared" si="37"/>
        <v>468.7178688716136</v>
      </c>
      <c r="Z67" s="36">
        <f t="shared" si="38"/>
        <v>0.58</v>
      </c>
      <c r="AA67" s="92">
        <v>0.5818666946348685</v>
      </c>
      <c r="AB67" s="92">
        <v>-0.0018666946348685487</v>
      </c>
    </row>
    <row r="68" spans="1:28" ht="14.25">
      <c r="A68" s="29" t="s">
        <v>59</v>
      </c>
      <c r="B68" s="16"/>
      <c r="C68" s="8"/>
      <c r="D68" s="52">
        <v>4374419.7071</v>
      </c>
      <c r="E68" s="52">
        <v>539393.76402</v>
      </c>
      <c r="F68" s="38">
        <v>5600.325599999999</v>
      </c>
      <c r="G68" s="16">
        <v>0</v>
      </c>
      <c r="H68" s="38">
        <v>5600.325599999999</v>
      </c>
      <c r="I68" s="38">
        <v>1</v>
      </c>
      <c r="J68" s="17">
        <v>0.61</v>
      </c>
      <c r="L68" s="37">
        <f t="shared" si="25"/>
        <v>5.3939376402</v>
      </c>
      <c r="M68" s="37">
        <f t="shared" si="26"/>
        <v>43.744197071</v>
      </c>
      <c r="N68" s="37">
        <f t="shared" si="27"/>
        <v>3.272247822500357</v>
      </c>
      <c r="O68" s="38">
        <f t="shared" si="28"/>
        <v>29.094563266366343</v>
      </c>
      <c r="P68" s="38">
        <f t="shared" si="29"/>
        <v>1913.554777386485</v>
      </c>
      <c r="Q68" s="38">
        <f t="shared" si="30"/>
        <v>10.707605811858327</v>
      </c>
      <c r="R68" s="38">
        <f t="shared" si="31"/>
        <v>235.9534711215935</v>
      </c>
      <c r="S68" s="38">
        <f t="shared" si="32"/>
        <v>143.14185361260624</v>
      </c>
      <c r="T68" s="38">
        <f t="shared" si="33"/>
        <v>17.650300697847165</v>
      </c>
      <c r="U68" s="16">
        <f t="shared" si="34"/>
        <v>83706.91728814795</v>
      </c>
      <c r="V68" s="16">
        <f t="shared" si="35"/>
        <v>35.03793980204558</v>
      </c>
      <c r="W68" s="16">
        <f t="shared" si="36"/>
        <v>57.75615802500691</v>
      </c>
      <c r="X68" s="16">
        <f t="shared" si="37"/>
        <v>468.3956187925156</v>
      </c>
      <c r="Z68" s="36">
        <f t="shared" si="38"/>
        <v>0.61</v>
      </c>
      <c r="AA68" s="92">
        <v>0.5720833560488359</v>
      </c>
      <c r="AB68" s="92">
        <v>0.03791664395116412</v>
      </c>
    </row>
    <row r="69" spans="1:28" ht="14.25">
      <c r="A69" s="29" t="s">
        <v>527</v>
      </c>
      <c r="B69" s="16"/>
      <c r="C69" s="8"/>
      <c r="D69" s="52">
        <v>4372886.8733</v>
      </c>
      <c r="E69" s="52">
        <v>555487.98912</v>
      </c>
      <c r="F69" s="38">
        <v>7775.495999999999</v>
      </c>
      <c r="G69" s="16">
        <v>0</v>
      </c>
      <c r="H69" s="38">
        <v>7775.495999999999</v>
      </c>
      <c r="I69" s="38">
        <v>1</v>
      </c>
      <c r="J69" s="17">
        <v>0.64</v>
      </c>
      <c r="L69" s="37">
        <f t="shared" si="25"/>
        <v>5.554879891200001</v>
      </c>
      <c r="M69" s="37">
        <f t="shared" si="26"/>
        <v>43.728868733</v>
      </c>
      <c r="N69" s="37">
        <f t="shared" si="27"/>
        <v>3.249121560996526</v>
      </c>
      <c r="O69" s="38">
        <f t="shared" si="28"/>
        <v>30.85669060565813</v>
      </c>
      <c r="P69" s="38">
        <f t="shared" si="29"/>
        <v>1912.213960667945</v>
      </c>
      <c r="Q69" s="38">
        <f t="shared" si="30"/>
        <v>10.556790918132501</v>
      </c>
      <c r="R69" s="38">
        <f t="shared" si="31"/>
        <v>242.90861358986615</v>
      </c>
      <c r="S69" s="38">
        <f t="shared" si="32"/>
        <v>142.0804102383771</v>
      </c>
      <c r="T69" s="38">
        <f t="shared" si="33"/>
        <v>18.048480023243958</v>
      </c>
      <c r="U69" s="16">
        <f t="shared" si="34"/>
        <v>83618.9532754586</v>
      </c>
      <c r="V69" s="16">
        <f t="shared" si="35"/>
        <v>34.30029698703662</v>
      </c>
      <c r="W69" s="16">
        <f t="shared" si="36"/>
        <v>58.641705586737025</v>
      </c>
      <c r="X69" s="16">
        <f t="shared" si="37"/>
        <v>461.6365243007427</v>
      </c>
      <c r="Z69" s="36">
        <f t="shared" si="38"/>
        <v>0.64</v>
      </c>
      <c r="AA69" s="92">
        <v>0.5037670596400972</v>
      </c>
      <c r="AB69" s="92">
        <v>0.13623294035990285</v>
      </c>
    </row>
    <row r="70" spans="1:28" ht="14.25">
      <c r="A70" s="29" t="s">
        <v>45</v>
      </c>
      <c r="B70" s="16"/>
      <c r="C70" s="8"/>
      <c r="D70" s="52">
        <v>4370779.8889</v>
      </c>
      <c r="E70" s="52">
        <v>503199.02935</v>
      </c>
      <c r="F70" s="38">
        <v>6643.62</v>
      </c>
      <c r="G70" s="16">
        <v>0</v>
      </c>
      <c r="H70" s="38">
        <v>6643.62</v>
      </c>
      <c r="I70" s="38">
        <v>1</v>
      </c>
      <c r="J70" s="17">
        <v>0.68</v>
      </c>
      <c r="L70" s="37">
        <f t="shared" si="25"/>
        <v>5.0319902935</v>
      </c>
      <c r="M70" s="37">
        <f t="shared" si="26"/>
        <v>43.707798888999996</v>
      </c>
      <c r="N70" s="37">
        <f t="shared" si="27"/>
        <v>3.261114645072348</v>
      </c>
      <c r="O70" s="38">
        <f t="shared" si="28"/>
        <v>25.320926313878214</v>
      </c>
      <c r="P70" s="38">
        <f t="shared" si="29"/>
        <v>1910.3716837212692</v>
      </c>
      <c r="Q70" s="38">
        <f t="shared" si="30"/>
        <v>10.634868728305346</v>
      </c>
      <c r="R70" s="38">
        <f t="shared" si="31"/>
        <v>219.93721975969805</v>
      </c>
      <c r="S70" s="38">
        <f t="shared" si="32"/>
        <v>142.53614306079479</v>
      </c>
      <c r="T70" s="38">
        <f t="shared" si="33"/>
        <v>16.409897239994752</v>
      </c>
      <c r="U70" s="16">
        <f t="shared" si="34"/>
        <v>83498.14135532954</v>
      </c>
      <c r="V70" s="16">
        <f t="shared" si="35"/>
        <v>34.6815261582985</v>
      </c>
      <c r="W70" s="16">
        <f t="shared" si="36"/>
        <v>53.51455621347919</v>
      </c>
      <c r="X70" s="16">
        <f t="shared" si="37"/>
        <v>464.8267035876852</v>
      </c>
      <c r="Z70" s="36">
        <f t="shared" si="38"/>
        <v>0.68</v>
      </c>
      <c r="AA70" s="92">
        <v>0.5635520041659561</v>
      </c>
      <c r="AB70" s="92">
        <v>0.11644799583404397</v>
      </c>
    </row>
    <row r="71" spans="1:28" ht="14.25">
      <c r="A71" s="29" t="s">
        <v>147</v>
      </c>
      <c r="B71" s="16"/>
      <c r="C71" s="8"/>
      <c r="D71" s="52">
        <v>4370137.5207</v>
      </c>
      <c r="E71" s="52">
        <v>650236.15349</v>
      </c>
      <c r="F71" s="38">
        <v>8198.7192</v>
      </c>
      <c r="G71" s="16">
        <v>0</v>
      </c>
      <c r="H71" s="38">
        <v>8198.7192</v>
      </c>
      <c r="I71" s="38">
        <v>1</v>
      </c>
      <c r="J71" s="17">
        <v>0.52</v>
      </c>
      <c r="L71" s="37">
        <f t="shared" si="25"/>
        <v>6.5023615349</v>
      </c>
      <c r="M71" s="37">
        <f t="shared" si="26"/>
        <v>43.701375207000005</v>
      </c>
      <c r="N71" s="37">
        <f t="shared" si="27"/>
        <v>3.244659817522045</v>
      </c>
      <c r="O71" s="38">
        <f t="shared" si="28"/>
        <v>42.28070553054709</v>
      </c>
      <c r="P71" s="38">
        <f t="shared" si="29"/>
        <v>1909.8101949829947</v>
      </c>
      <c r="Q71" s="38">
        <f t="shared" si="30"/>
        <v>10.527817331442192</v>
      </c>
      <c r="R71" s="38">
        <f t="shared" si="31"/>
        <v>284.16214116822937</v>
      </c>
      <c r="S71" s="38">
        <f t="shared" si="32"/>
        <v>141.79609610460707</v>
      </c>
      <c r="T71" s="38">
        <f t="shared" si="33"/>
        <v>21.097951191291</v>
      </c>
      <c r="U71" s="16">
        <f t="shared" si="34"/>
        <v>83461.33190510569</v>
      </c>
      <c r="V71" s="16">
        <f t="shared" si="35"/>
        <v>34.159185861542646</v>
      </c>
      <c r="W71" s="16">
        <f t="shared" si="36"/>
        <v>68.45567446242327</v>
      </c>
      <c r="X71" s="16">
        <f t="shared" si="37"/>
        <v>460.08009531211275</v>
      </c>
      <c r="Z71" s="36">
        <f t="shared" si="38"/>
        <v>0.52</v>
      </c>
      <c r="AA71" s="92">
        <v>0.5520361353273984</v>
      </c>
      <c r="AB71" s="92">
        <v>-0.03203613532739835</v>
      </c>
    </row>
    <row r="72" spans="1:28" ht="14.25">
      <c r="A72" s="29" t="s">
        <v>178</v>
      </c>
      <c r="B72" s="16"/>
      <c r="C72" s="8"/>
      <c r="D72" s="52">
        <v>4369148.0019</v>
      </c>
      <c r="E72" s="52">
        <v>501539.64193</v>
      </c>
      <c r="F72" s="38">
        <v>7001.227199999999</v>
      </c>
      <c r="G72" s="16">
        <v>0</v>
      </c>
      <c r="H72" s="38">
        <v>7001.227199999999</v>
      </c>
      <c r="I72" s="38">
        <v>1</v>
      </c>
      <c r="J72" s="17">
        <v>0.68</v>
      </c>
      <c r="L72" s="37">
        <f t="shared" si="25"/>
        <v>5.0153964193</v>
      </c>
      <c r="M72" s="37">
        <f t="shared" si="26"/>
        <v>43.691480019</v>
      </c>
      <c r="N72" s="37">
        <f t="shared" si="27"/>
        <v>3.2573159694522547</v>
      </c>
      <c r="O72" s="38">
        <f t="shared" si="28"/>
        <v>25.15420124272726</v>
      </c>
      <c r="P72" s="38">
        <f t="shared" si="29"/>
        <v>1908.9454262506758</v>
      </c>
      <c r="Q72" s="38">
        <f t="shared" si="30"/>
        <v>10.610107324848682</v>
      </c>
      <c r="R72" s="38">
        <f t="shared" si="31"/>
        <v>219.13009244121008</v>
      </c>
      <c r="S72" s="38">
        <f t="shared" si="32"/>
        <v>142.3169555948928</v>
      </c>
      <c r="T72" s="38">
        <f t="shared" si="33"/>
        <v>16.336730849719547</v>
      </c>
      <c r="U72" s="16">
        <f t="shared" si="34"/>
        <v>83404.65094839284</v>
      </c>
      <c r="V72" s="16">
        <f t="shared" si="35"/>
        <v>34.56047202683195</v>
      </c>
      <c r="W72" s="16">
        <f t="shared" si="36"/>
        <v>53.21389428543478</v>
      </c>
      <c r="X72" s="16">
        <f t="shared" si="37"/>
        <v>463.5712921830717</v>
      </c>
      <c r="Z72" s="36">
        <f t="shared" si="38"/>
        <v>0.68</v>
      </c>
      <c r="AA72" s="92">
        <v>0.5510718724624439</v>
      </c>
      <c r="AB72" s="92">
        <v>0.12892812753755611</v>
      </c>
    </row>
    <row r="73" spans="1:28" ht="14.25">
      <c r="A73" s="29" t="s">
        <v>38</v>
      </c>
      <c r="B73" s="16"/>
      <c r="C73" s="8"/>
      <c r="D73" s="52">
        <v>4367943.41</v>
      </c>
      <c r="E73" s="52">
        <v>540375.92</v>
      </c>
      <c r="F73" s="38">
        <v>5151.17</v>
      </c>
      <c r="G73" s="16">
        <v>0</v>
      </c>
      <c r="H73" s="38">
        <v>5151.17</v>
      </c>
      <c r="I73" s="38">
        <v>1</v>
      </c>
      <c r="J73" s="17">
        <v>0.43</v>
      </c>
      <c r="L73" s="37">
        <f t="shared" si="25"/>
        <v>5.4037592000000005</v>
      </c>
      <c r="M73" s="37">
        <f t="shared" si="26"/>
        <v>43.6794341</v>
      </c>
      <c r="N73" s="37">
        <f t="shared" si="27"/>
        <v>3.277064282598032</v>
      </c>
      <c r="O73" s="38">
        <f t="shared" si="28"/>
        <v>29.200613491584647</v>
      </c>
      <c r="P73" s="38">
        <f t="shared" si="29"/>
        <v>1907.892963296243</v>
      </c>
      <c r="Q73" s="38">
        <f t="shared" si="30"/>
        <v>10.739150312279753</v>
      </c>
      <c r="R73" s="38">
        <f t="shared" si="31"/>
        <v>236.03314386866876</v>
      </c>
      <c r="S73" s="38">
        <f t="shared" si="32"/>
        <v>143.14031337320452</v>
      </c>
      <c r="T73" s="38">
        <f t="shared" si="33"/>
        <v>17.708466266080517</v>
      </c>
      <c r="U73" s="16">
        <f t="shared" si="34"/>
        <v>83335.68496015196</v>
      </c>
      <c r="V73" s="16">
        <f t="shared" si="35"/>
        <v>35.192885913823474</v>
      </c>
      <c r="W73" s="16">
        <f t="shared" si="36"/>
        <v>58.03178230016459</v>
      </c>
      <c r="X73" s="16">
        <f t="shared" si="37"/>
        <v>469.0800083552179</v>
      </c>
      <c r="Z73" s="36">
        <f t="shared" si="38"/>
        <v>0.43</v>
      </c>
      <c r="AA73" s="92">
        <v>0.5826522160403442</v>
      </c>
      <c r="AB73" s="92">
        <v>-0.15265221604034424</v>
      </c>
    </row>
    <row r="74" spans="1:28" ht="14.25">
      <c r="A74" s="29" t="s">
        <v>202</v>
      </c>
      <c r="B74" s="16"/>
      <c r="C74" s="8"/>
      <c r="D74" s="52">
        <v>4367871.6898</v>
      </c>
      <c r="E74" s="52">
        <v>557201.60552</v>
      </c>
      <c r="F74" s="38">
        <v>7401.4848</v>
      </c>
      <c r="G74" s="16">
        <v>0</v>
      </c>
      <c r="H74" s="38">
        <v>7401.4848</v>
      </c>
      <c r="I74" s="38">
        <v>1</v>
      </c>
      <c r="J74" s="17">
        <v>0.58</v>
      </c>
      <c r="L74" s="37">
        <f t="shared" si="25"/>
        <v>5.5720160552</v>
      </c>
      <c r="M74" s="37">
        <f t="shared" si="26"/>
        <v>43.678716898</v>
      </c>
      <c r="N74" s="37">
        <f t="shared" si="27"/>
        <v>3.2530747229494192</v>
      </c>
      <c r="O74" s="38">
        <f t="shared" si="28"/>
        <v>31.047362919406567</v>
      </c>
      <c r="P74" s="38">
        <f t="shared" si="29"/>
        <v>1907.8303098556305</v>
      </c>
      <c r="Q74" s="38">
        <f t="shared" si="30"/>
        <v>10.582495153092442</v>
      </c>
      <c r="R74" s="38">
        <f t="shared" si="31"/>
        <v>243.37851182619153</v>
      </c>
      <c r="S74" s="38">
        <f t="shared" si="32"/>
        <v>142.09012987174745</v>
      </c>
      <c r="T74" s="38">
        <f t="shared" si="33"/>
        <v>18.126184585039454</v>
      </c>
      <c r="U74" s="16">
        <f t="shared" si="34"/>
        <v>83331.5799936077</v>
      </c>
      <c r="V74" s="16">
        <f t="shared" si="35"/>
        <v>34.42564748825976</v>
      </c>
      <c r="W74" s="16">
        <f t="shared" si="36"/>
        <v>58.96583289710726</v>
      </c>
      <c r="X74" s="16">
        <f t="shared" si="37"/>
        <v>462.2298098663819</v>
      </c>
      <c r="Z74" s="36">
        <f t="shared" si="38"/>
        <v>0.58</v>
      </c>
      <c r="AA74" s="92">
        <v>0.5072829450696759</v>
      </c>
      <c r="AB74" s="92">
        <v>0.0727170549303241</v>
      </c>
    </row>
    <row r="75" spans="1:28" ht="14.25">
      <c r="A75" s="29" t="s">
        <v>68</v>
      </c>
      <c r="B75" s="16"/>
      <c r="C75" s="8"/>
      <c r="D75" s="52">
        <v>4366187.4129</v>
      </c>
      <c r="E75" s="52">
        <v>545915.26752</v>
      </c>
      <c r="F75" s="38">
        <v>5367.388799999999</v>
      </c>
      <c r="G75" s="16">
        <v>0</v>
      </c>
      <c r="H75" s="38">
        <v>5367.388799999999</v>
      </c>
      <c r="I75" s="38">
        <v>1</v>
      </c>
      <c r="J75" s="17">
        <v>0.49</v>
      </c>
      <c r="L75" s="37">
        <f t="shared" si="25"/>
        <v>5.4591526752</v>
      </c>
      <c r="M75" s="37">
        <f t="shared" si="26"/>
        <v>43.661874129</v>
      </c>
      <c r="N75" s="37">
        <f t="shared" si="27"/>
        <v>3.2747439205269844</v>
      </c>
      <c r="O75" s="38">
        <f t="shared" si="28"/>
        <v>29.80234793114332</v>
      </c>
      <c r="P75" s="38">
        <f t="shared" si="29"/>
        <v>1906.3592524566393</v>
      </c>
      <c r="Q75" s="38">
        <f t="shared" si="30"/>
        <v>10.723947745028443</v>
      </c>
      <c r="R75" s="38">
        <f t="shared" si="31"/>
        <v>238.35683695557603</v>
      </c>
      <c r="S75" s="38">
        <f t="shared" si="32"/>
        <v>142.98145686275717</v>
      </c>
      <c r="T75" s="38">
        <f t="shared" si="33"/>
        <v>17.877327034339825</v>
      </c>
      <c r="U75" s="16">
        <f t="shared" si="34"/>
        <v>83235.21772541631</v>
      </c>
      <c r="V75" s="16">
        <f t="shared" si="35"/>
        <v>35.118182682080956</v>
      </c>
      <c r="W75" s="16">
        <f t="shared" si="36"/>
        <v>58.54366802097704</v>
      </c>
      <c r="X75" s="16">
        <f t="shared" si="37"/>
        <v>468.22765660940524</v>
      </c>
      <c r="Z75" s="36">
        <f t="shared" si="38"/>
        <v>0.49</v>
      </c>
      <c r="AA75" s="92">
        <v>0.571006453751636</v>
      </c>
      <c r="AB75" s="92">
        <v>-0.08100645375163595</v>
      </c>
    </row>
    <row r="76" spans="1:28" ht="14.25">
      <c r="A76" s="29" t="s">
        <v>29</v>
      </c>
      <c r="B76" s="16"/>
      <c r="C76" s="8"/>
      <c r="D76" s="52">
        <v>4359564.13</v>
      </c>
      <c r="E76" s="52">
        <v>521817.1</v>
      </c>
      <c r="F76" s="38">
        <v>4934.624</v>
      </c>
      <c r="G76" s="16">
        <v>0</v>
      </c>
      <c r="H76" s="38">
        <v>4934.624</v>
      </c>
      <c r="I76" s="38">
        <v>1</v>
      </c>
      <c r="J76" s="17">
        <v>0.48</v>
      </c>
      <c r="L76" s="37">
        <f t="shared" si="25"/>
        <v>5.218171</v>
      </c>
      <c r="M76" s="37">
        <f t="shared" si="26"/>
        <v>43.5956413</v>
      </c>
      <c r="N76" s="37">
        <f t="shared" si="27"/>
        <v>3.2793914540842692</v>
      </c>
      <c r="O76" s="38">
        <f t="shared" si="28"/>
        <v>27.229308585241</v>
      </c>
      <c r="P76" s="38">
        <f t="shared" si="29"/>
        <v>1900.5799403582655</v>
      </c>
      <c r="Q76" s="38">
        <f t="shared" si="30"/>
        <v>10.754408309120938</v>
      </c>
      <c r="R76" s="38">
        <f t="shared" si="31"/>
        <v>227.48951115806227</v>
      </c>
      <c r="S76" s="38">
        <f t="shared" si="32"/>
        <v>142.96717351454322</v>
      </c>
      <c r="T76" s="38">
        <f t="shared" si="33"/>
        <v>17.112425383350367</v>
      </c>
      <c r="U76" s="16">
        <f t="shared" si="34"/>
        <v>82857.00134183433</v>
      </c>
      <c r="V76" s="16">
        <f t="shared" si="35"/>
        <v>35.267914702664065</v>
      </c>
      <c r="W76" s="16">
        <f t="shared" si="36"/>
        <v>56.11834156081392</v>
      </c>
      <c r="X76" s="16">
        <f t="shared" si="37"/>
        <v>468.8453270381759</v>
      </c>
      <c r="Z76" s="36">
        <f t="shared" si="38"/>
        <v>0.48</v>
      </c>
      <c r="AA76" s="92">
        <v>0.5857245300843488</v>
      </c>
      <c r="AB76" s="92">
        <v>-0.10572453008434879</v>
      </c>
    </row>
    <row r="77" spans="1:28" ht="14.25">
      <c r="A77" s="29" t="s">
        <v>145</v>
      </c>
      <c r="B77" s="16"/>
      <c r="C77" s="8"/>
      <c r="D77" s="52">
        <v>4359486.9778</v>
      </c>
      <c r="E77" s="52">
        <v>657388.44532</v>
      </c>
      <c r="F77" s="38">
        <v>6997.9464</v>
      </c>
      <c r="G77" s="16">
        <v>0</v>
      </c>
      <c r="H77" s="38">
        <v>6997.9464</v>
      </c>
      <c r="I77" s="38">
        <v>1</v>
      </c>
      <c r="J77" s="17">
        <v>0.63</v>
      </c>
      <c r="L77" s="37">
        <f t="shared" si="25"/>
        <v>6.573884453200001</v>
      </c>
      <c r="M77" s="37">
        <f t="shared" si="26"/>
        <v>43.594869778</v>
      </c>
      <c r="N77" s="37">
        <f t="shared" si="27"/>
        <v>3.257350779464367</v>
      </c>
      <c r="O77" s="38">
        <f t="shared" si="28"/>
        <v>43.21595680402467</v>
      </c>
      <c r="P77" s="38">
        <f t="shared" si="29"/>
        <v>1900.512670960778</v>
      </c>
      <c r="Q77" s="38">
        <f t="shared" si="30"/>
        <v>10.61033410047712</v>
      </c>
      <c r="R77" s="38">
        <f t="shared" si="31"/>
        <v>286.5876366728728</v>
      </c>
      <c r="S77" s="38">
        <f t="shared" si="32"/>
        <v>142.00378305201588</v>
      </c>
      <c r="T77" s="38">
        <f t="shared" si="33"/>
        <v>21.413447647739705</v>
      </c>
      <c r="U77" s="16">
        <f t="shared" si="34"/>
        <v>82852.60240197409</v>
      </c>
      <c r="V77" s="16">
        <f t="shared" si="35"/>
        <v>34.5615800525665</v>
      </c>
      <c r="W77" s="16">
        <f t="shared" si="36"/>
        <v>69.75111038638435</v>
      </c>
      <c r="X77" s="16">
        <f t="shared" si="37"/>
        <v>462.55613341137285</v>
      </c>
      <c r="Z77" s="36">
        <f t="shared" si="38"/>
        <v>0.63</v>
      </c>
      <c r="AA77" s="92">
        <v>0.6175439600879713</v>
      </c>
      <c r="AB77" s="92">
        <v>0.012456039912028705</v>
      </c>
    </row>
    <row r="78" spans="1:28" ht="14.25">
      <c r="A78" s="29" t="s">
        <v>67</v>
      </c>
      <c r="B78" s="16"/>
      <c r="C78" s="8"/>
      <c r="D78" s="52">
        <v>4354964.0231</v>
      </c>
      <c r="E78" s="52">
        <v>554065.00119</v>
      </c>
      <c r="F78" s="38">
        <v>4996.6584</v>
      </c>
      <c r="G78" s="16">
        <v>0</v>
      </c>
      <c r="H78" s="38">
        <v>4996.6584</v>
      </c>
      <c r="I78" s="38">
        <v>1</v>
      </c>
      <c r="J78" s="17">
        <v>0.62</v>
      </c>
      <c r="L78" s="37">
        <f t="shared" si="25"/>
        <v>5.5406500118999995</v>
      </c>
      <c r="M78" s="37">
        <f t="shared" si="26"/>
        <v>43.549640231</v>
      </c>
      <c r="N78" s="37">
        <f t="shared" si="27"/>
        <v>3.278724446510198</v>
      </c>
      <c r="O78" s="38">
        <f t="shared" si="28"/>
        <v>30.698802554367465</v>
      </c>
      <c r="P78" s="38">
        <f t="shared" si="29"/>
        <v>1896.5711642495335</v>
      </c>
      <c r="Q78" s="38">
        <f t="shared" si="30"/>
        <v>10.750033996143605</v>
      </c>
      <c r="R78" s="38">
        <f t="shared" si="31"/>
        <v>241.29331466413083</v>
      </c>
      <c r="S78" s="38">
        <f t="shared" si="32"/>
        <v>142.78727006210372</v>
      </c>
      <c r="T78" s="38">
        <f t="shared" si="33"/>
        <v>18.166264643573548</v>
      </c>
      <c r="U78" s="16">
        <f t="shared" si="34"/>
        <v>82594.99187555599</v>
      </c>
      <c r="V78" s="16">
        <f t="shared" si="35"/>
        <v>35.24639926397175</v>
      </c>
      <c r="W78" s="16">
        <f t="shared" si="36"/>
        <v>59.56217598865847</v>
      </c>
      <c r="X78" s="16">
        <f t="shared" si="37"/>
        <v>468.1601130030732</v>
      </c>
      <c r="Z78" s="36">
        <f t="shared" si="38"/>
        <v>0.62</v>
      </c>
      <c r="AA78" s="92">
        <v>0.5755669206196785</v>
      </c>
      <c r="AB78" s="92">
        <v>0.04443307938032148</v>
      </c>
    </row>
    <row r="79" spans="1:28" ht="14.25">
      <c r="A79" s="29" t="s">
        <v>142</v>
      </c>
      <c r="B79" s="16"/>
      <c r="C79" s="8"/>
      <c r="D79" s="52">
        <v>4354489.0138</v>
      </c>
      <c r="E79" s="52">
        <v>649417.99601</v>
      </c>
      <c r="F79" s="38">
        <v>6630.496799999999</v>
      </c>
      <c r="G79" s="16">
        <v>0</v>
      </c>
      <c r="H79" s="38">
        <v>6630.496799999999</v>
      </c>
      <c r="I79" s="38">
        <v>1</v>
      </c>
      <c r="J79" s="17">
        <v>0.67</v>
      </c>
      <c r="L79" s="37">
        <f t="shared" si="25"/>
        <v>6.4941799601</v>
      </c>
      <c r="M79" s="37">
        <f t="shared" si="26"/>
        <v>43.544890138</v>
      </c>
      <c r="N79" s="37">
        <f t="shared" si="27"/>
        <v>3.261254214554695</v>
      </c>
      <c r="O79" s="38">
        <f t="shared" si="28"/>
        <v>42.174373354164445</v>
      </c>
      <c r="P79" s="38">
        <f t="shared" si="29"/>
        <v>1896.1574571304895</v>
      </c>
      <c r="Q79" s="38">
        <f t="shared" si="30"/>
        <v>10.635779051950761</v>
      </c>
      <c r="R79" s="38">
        <f t="shared" si="31"/>
        <v>282.78835289895574</v>
      </c>
      <c r="S79" s="38">
        <f t="shared" si="32"/>
        <v>142.01095648487367</v>
      </c>
      <c r="T79" s="38">
        <f t="shared" si="33"/>
        <v>21.179171764952766</v>
      </c>
      <c r="U79" s="16">
        <f t="shared" si="34"/>
        <v>82567.9681550966</v>
      </c>
      <c r="V79" s="16">
        <f t="shared" si="35"/>
        <v>34.68597925824696</v>
      </c>
      <c r="W79" s="16">
        <f t="shared" si="36"/>
        <v>69.07066317923001</v>
      </c>
      <c r="X79" s="16">
        <f t="shared" si="37"/>
        <v>463.1338303492377</v>
      </c>
      <c r="Z79" s="36">
        <f t="shared" si="38"/>
        <v>0.67</v>
      </c>
      <c r="AA79" s="92">
        <v>0.623970083161737</v>
      </c>
      <c r="AB79" s="92">
        <v>0.046029916838263074</v>
      </c>
    </row>
    <row r="80" spans="1:28" ht="14.25">
      <c r="A80" s="29" t="s">
        <v>144</v>
      </c>
      <c r="B80" s="16"/>
      <c r="C80" s="8"/>
      <c r="D80" s="52">
        <v>4354309.3584</v>
      </c>
      <c r="E80" s="52">
        <v>639737.83306</v>
      </c>
      <c r="F80" s="38">
        <v>5964.4944</v>
      </c>
      <c r="G80" s="16">
        <v>0</v>
      </c>
      <c r="H80" s="38">
        <v>5964.4944</v>
      </c>
      <c r="I80" s="38">
        <v>1</v>
      </c>
      <c r="J80" s="17">
        <v>0.63</v>
      </c>
      <c r="L80" s="37">
        <f t="shared" si="25"/>
        <v>6.3973783306</v>
      </c>
      <c r="M80" s="37">
        <f t="shared" si="26"/>
        <v>43.543093584000005</v>
      </c>
      <c r="N80" s="37">
        <f t="shared" si="27"/>
        <v>3.268353087703891</v>
      </c>
      <c r="O80" s="38">
        <f t="shared" si="28"/>
        <v>40.92644950483044</v>
      </c>
      <c r="P80" s="38">
        <f t="shared" si="29"/>
        <v>1896.0009988649824</v>
      </c>
      <c r="Q80" s="38">
        <f t="shared" si="30"/>
        <v>10.682131905903558</v>
      </c>
      <c r="R80" s="38">
        <f t="shared" si="31"/>
        <v>278.5616433415695</v>
      </c>
      <c r="S80" s="38">
        <f t="shared" si="32"/>
        <v>142.3142043634459</v>
      </c>
      <c r="T80" s="38">
        <f t="shared" si="33"/>
        <v>20.908891220026472</v>
      </c>
      <c r="U80" s="16">
        <f t="shared" si="34"/>
        <v>82557.74892893541</v>
      </c>
      <c r="V80" s="16">
        <f t="shared" si="35"/>
        <v>34.91297879792015</v>
      </c>
      <c r="W80" s="16">
        <f t="shared" si="36"/>
        <v>68.3376391794383</v>
      </c>
      <c r="X80" s="16">
        <f t="shared" si="37"/>
        <v>465.133069255391</v>
      </c>
      <c r="Z80" s="36">
        <f t="shared" si="38"/>
        <v>0.63</v>
      </c>
      <c r="AA80" s="92">
        <v>0.6293685783625165</v>
      </c>
      <c r="AB80" s="92">
        <v>0.0006314216374835313</v>
      </c>
    </row>
    <row r="81" spans="1:28" ht="14.25">
      <c r="A81" s="29" t="s">
        <v>193</v>
      </c>
      <c r="B81" s="16"/>
      <c r="C81" s="8"/>
      <c r="D81" s="52">
        <v>4352061.993</v>
      </c>
      <c r="E81" s="52">
        <v>567594.56348</v>
      </c>
      <c r="F81" s="38">
        <v>6174.4655999999995</v>
      </c>
      <c r="G81" s="16">
        <v>0</v>
      </c>
      <c r="H81" s="38">
        <v>6174.4655999999995</v>
      </c>
      <c r="I81" s="38">
        <v>1</v>
      </c>
      <c r="J81" s="17">
        <v>0.48</v>
      </c>
      <c r="L81" s="37">
        <f t="shared" si="25"/>
        <v>5.6759456348</v>
      </c>
      <c r="M81" s="37">
        <f t="shared" si="26"/>
        <v>43.520619929999995</v>
      </c>
      <c r="N81" s="37">
        <f t="shared" si="27"/>
        <v>3.266111685833543</v>
      </c>
      <c r="O81" s="38">
        <f t="shared" si="28"/>
        <v>32.21635884920517</v>
      </c>
      <c r="P81" s="38">
        <f t="shared" si="29"/>
        <v>1894.044359091513</v>
      </c>
      <c r="Q81" s="38">
        <f t="shared" si="30"/>
        <v>10.667485544338428</v>
      </c>
      <c r="R81" s="38">
        <f t="shared" si="31"/>
        <v>247.02067271547335</v>
      </c>
      <c r="S81" s="38">
        <f t="shared" si="32"/>
        <v>142.14320532809316</v>
      </c>
      <c r="T81" s="38">
        <f t="shared" si="33"/>
        <v>18.538272365976166</v>
      </c>
      <c r="U81" s="16">
        <f t="shared" si="34"/>
        <v>82429.98468258216</v>
      </c>
      <c r="V81" s="16">
        <f t="shared" si="35"/>
        <v>34.84119919482413</v>
      </c>
      <c r="W81" s="16">
        <f t="shared" si="36"/>
        <v>60.548068009679795</v>
      </c>
      <c r="X81" s="16">
        <f t="shared" si="37"/>
        <v>464.25558398392184</v>
      </c>
      <c r="Z81" s="36">
        <f t="shared" si="38"/>
        <v>0.48</v>
      </c>
      <c r="AA81" s="92">
        <v>0.5317110018287963</v>
      </c>
      <c r="AB81" s="92">
        <v>-0.05171100182879629</v>
      </c>
    </row>
    <row r="82" spans="1:28" ht="14.25">
      <c r="A82" s="29" t="s">
        <v>74</v>
      </c>
      <c r="B82" s="16"/>
      <c r="C82" s="8"/>
      <c r="D82" s="52">
        <v>4348527.6491</v>
      </c>
      <c r="E82" s="52">
        <v>555722.52044</v>
      </c>
      <c r="F82" s="38">
        <v>4799.8104</v>
      </c>
      <c r="G82" s="16">
        <v>0</v>
      </c>
      <c r="H82" s="38">
        <v>4799.8104</v>
      </c>
      <c r="I82" s="38">
        <v>1</v>
      </c>
      <c r="J82" s="17">
        <v>0.51</v>
      </c>
      <c r="L82" s="37">
        <f t="shared" si="25"/>
        <v>5.5572252044</v>
      </c>
      <c r="M82" s="37">
        <f t="shared" si="26"/>
        <v>43.485276491</v>
      </c>
      <c r="N82" s="37">
        <f t="shared" si="27"/>
        <v>3.2808419358518077</v>
      </c>
      <c r="O82" s="38">
        <f t="shared" si="28"/>
        <v>30.88275197241862</v>
      </c>
      <c r="P82" s="38">
        <f t="shared" si="29"/>
        <v>1890.9692714987173</v>
      </c>
      <c r="Q82" s="38">
        <f t="shared" si="30"/>
        <v>10.763923808043836</v>
      </c>
      <c r="R82" s="38">
        <f t="shared" si="31"/>
        <v>241.657474536088</v>
      </c>
      <c r="S82" s="38">
        <f t="shared" si="32"/>
        <v>142.66831870378354</v>
      </c>
      <c r="T82" s="38">
        <f t="shared" si="33"/>
        <v>18.232377497568155</v>
      </c>
      <c r="U82" s="16">
        <f t="shared" si="34"/>
        <v>82229.32160710657</v>
      </c>
      <c r="V82" s="16">
        <f t="shared" si="35"/>
        <v>35.3147326237439</v>
      </c>
      <c r="W82" s="16">
        <f t="shared" si="36"/>
        <v>59.81754868430244</v>
      </c>
      <c r="X82" s="16">
        <f t="shared" si="37"/>
        <v>468.07220292084384</v>
      </c>
      <c r="Z82" s="36">
        <f t="shared" si="38"/>
        <v>0.51</v>
      </c>
      <c r="AA82" s="92">
        <v>0.5774618755664278</v>
      </c>
      <c r="AB82" s="92">
        <v>-0.0674618755664278</v>
      </c>
    </row>
    <row r="83" spans="1:28" ht="14.25">
      <c r="A83" s="29" t="s">
        <v>140</v>
      </c>
      <c r="B83" s="16"/>
      <c r="C83" s="8"/>
      <c r="D83" s="52">
        <v>4344524.082</v>
      </c>
      <c r="E83" s="52">
        <v>635061.28299</v>
      </c>
      <c r="F83" s="38">
        <v>6981.542399999998</v>
      </c>
      <c r="G83" s="16">
        <v>0</v>
      </c>
      <c r="H83" s="38">
        <v>6981.542399999998</v>
      </c>
      <c r="I83" s="38">
        <v>1</v>
      </c>
      <c r="J83" s="17">
        <v>0.64</v>
      </c>
      <c r="L83" s="37">
        <f t="shared" si="25"/>
        <v>6.3506128299</v>
      </c>
      <c r="M83" s="37">
        <f t="shared" si="26"/>
        <v>43.44524082</v>
      </c>
      <c r="N83" s="37">
        <f t="shared" si="27"/>
        <v>3.257524840685666</v>
      </c>
      <c r="O83" s="38">
        <f t="shared" si="28"/>
        <v>40.33028331529049</v>
      </c>
      <c r="P83" s="38">
        <f t="shared" si="29"/>
        <v>1887.4889499077944</v>
      </c>
      <c r="Q83" s="38">
        <f t="shared" si="30"/>
        <v>10.611468087684173</v>
      </c>
      <c r="R83" s="38">
        <f t="shared" si="31"/>
        <v>275.90390374958724</v>
      </c>
      <c r="S83" s="38">
        <f t="shared" si="32"/>
        <v>141.5239511807209</v>
      </c>
      <c r="T83" s="38">
        <f t="shared" si="33"/>
        <v>20.687279046976347</v>
      </c>
      <c r="U83" s="16">
        <f t="shared" si="34"/>
        <v>82002.41197383305</v>
      </c>
      <c r="V83" s="16">
        <f t="shared" si="35"/>
        <v>34.567120891774415</v>
      </c>
      <c r="W83" s="16">
        <f t="shared" si="36"/>
        <v>67.38932538172153</v>
      </c>
      <c r="X83" s="16">
        <f t="shared" si="37"/>
        <v>461.0177865231838</v>
      </c>
      <c r="Z83" s="36">
        <f t="shared" si="38"/>
        <v>0.64</v>
      </c>
      <c r="AA83" s="92">
        <v>0.5962577802500846</v>
      </c>
      <c r="AB83" s="92">
        <v>0.043742219749915434</v>
      </c>
    </row>
    <row r="84" spans="1:28" ht="14.25">
      <c r="A84" s="29" t="s">
        <v>73</v>
      </c>
      <c r="B84" s="16"/>
      <c r="C84" s="8"/>
      <c r="D84" s="52">
        <v>4338873.4653</v>
      </c>
      <c r="E84" s="52">
        <v>557414.89267</v>
      </c>
      <c r="F84" s="38">
        <v>4871.987999999999</v>
      </c>
      <c r="G84" s="16">
        <v>0</v>
      </c>
      <c r="H84" s="38">
        <v>4871.987999999999</v>
      </c>
      <c r="I84" s="38">
        <v>1</v>
      </c>
      <c r="J84" s="17">
        <v>0.52</v>
      </c>
      <c r="L84" s="37">
        <f t="shared" si="25"/>
        <v>5.5741489266999995</v>
      </c>
      <c r="M84" s="37">
        <f t="shared" si="26"/>
        <v>43.388734653</v>
      </c>
      <c r="N84" s="37">
        <f t="shared" si="27"/>
        <v>3.2800652055970456</v>
      </c>
      <c r="O84" s="38">
        <f t="shared" si="28"/>
        <v>31.071136257030755</v>
      </c>
      <c r="P84" s="38">
        <f t="shared" si="29"/>
        <v>1882.582294788443</v>
      </c>
      <c r="Q84" s="38">
        <f t="shared" si="30"/>
        <v>10.75882775296839</v>
      </c>
      <c r="R84" s="38">
        <f t="shared" si="31"/>
        <v>241.85526869689102</v>
      </c>
      <c r="S84" s="38">
        <f t="shared" si="32"/>
        <v>142.3178788501881</v>
      </c>
      <c r="T84" s="38">
        <f t="shared" si="33"/>
        <v>18.283571945284784</v>
      </c>
      <c r="U84" s="16">
        <f t="shared" si="34"/>
        <v>81682.86365101158</v>
      </c>
      <c r="V84" s="16">
        <f t="shared" si="35"/>
        <v>35.289656565523465</v>
      </c>
      <c r="W84" s="16">
        <f t="shared" si="36"/>
        <v>59.97130817175892</v>
      </c>
      <c r="X84" s="16">
        <f t="shared" si="37"/>
        <v>466.8119225508777</v>
      </c>
      <c r="Z84" s="36">
        <f t="shared" si="38"/>
        <v>0.52</v>
      </c>
      <c r="AA84" s="92">
        <v>0.5601154908490571</v>
      </c>
      <c r="AB84" s="92">
        <v>-0.04011549084905708</v>
      </c>
    </row>
    <row r="85" spans="1:28" ht="14.25">
      <c r="A85" s="29" t="s">
        <v>204</v>
      </c>
      <c r="B85" s="16"/>
      <c r="C85" s="8"/>
      <c r="D85" s="52">
        <v>4338587.8519</v>
      </c>
      <c r="E85" s="52">
        <v>662667.03871</v>
      </c>
      <c r="F85" s="38">
        <v>4983.535199999999</v>
      </c>
      <c r="G85" s="16">
        <v>0</v>
      </c>
      <c r="H85" s="38">
        <v>4983.535199999999</v>
      </c>
      <c r="I85" s="38">
        <v>1</v>
      </c>
      <c r="J85" s="17">
        <v>0.65</v>
      </c>
      <c r="L85" s="37">
        <f t="shared" si="25"/>
        <v>6.6266703871</v>
      </c>
      <c r="M85" s="37">
        <f t="shared" si="26"/>
        <v>43.385878519</v>
      </c>
      <c r="N85" s="37">
        <f t="shared" si="27"/>
        <v>3.2788655274266754</v>
      </c>
      <c r="O85" s="38">
        <f t="shared" si="28"/>
        <v>43.91276041926806</v>
      </c>
      <c r="P85" s="38">
        <f t="shared" si="29"/>
        <v>1882.3344548654259</v>
      </c>
      <c r="Q85" s="38">
        <f t="shared" si="30"/>
        <v>10.75095914694701</v>
      </c>
      <c r="R85" s="38">
        <f t="shared" si="31"/>
        <v>287.5039164001753</v>
      </c>
      <c r="S85" s="38">
        <f t="shared" si="32"/>
        <v>142.2564614530706</v>
      </c>
      <c r="T85" s="38">
        <f t="shared" si="33"/>
        <v>21.727961093881373</v>
      </c>
      <c r="U85" s="16">
        <f t="shared" si="34"/>
        <v>81666.73399091946</v>
      </c>
      <c r="V85" s="16">
        <f t="shared" si="35"/>
        <v>35.250949333697044</v>
      </c>
      <c r="W85" s="16">
        <f t="shared" si="36"/>
        <v>71.24306261199563</v>
      </c>
      <c r="X85" s="16">
        <f t="shared" si="37"/>
        <v>466.4398075121748</v>
      </c>
      <c r="Z85" s="36">
        <f t="shared" si="38"/>
        <v>0.65</v>
      </c>
      <c r="AA85" s="92">
        <v>0.7535256547342328</v>
      </c>
      <c r="AB85" s="92">
        <v>-0.10352565473423281</v>
      </c>
    </row>
    <row r="86" spans="1:28" ht="14.25">
      <c r="A86" s="29" t="s">
        <v>218</v>
      </c>
      <c r="B86" s="16"/>
      <c r="C86" s="8"/>
      <c r="D86" s="52">
        <v>4338064.9649</v>
      </c>
      <c r="E86" s="52">
        <v>635172.84727</v>
      </c>
      <c r="F86" s="38">
        <v>6121.9728</v>
      </c>
      <c r="G86" s="16">
        <v>0</v>
      </c>
      <c r="H86" s="38">
        <v>6121.9728</v>
      </c>
      <c r="I86" s="38">
        <v>1</v>
      </c>
      <c r="J86" s="17">
        <v>0.7</v>
      </c>
      <c r="L86" s="37">
        <f t="shared" si="25"/>
        <v>6.3517284727000005</v>
      </c>
      <c r="M86" s="37">
        <f t="shared" si="26"/>
        <v>43.380649649</v>
      </c>
      <c r="N86" s="37">
        <f t="shared" si="27"/>
        <v>3.2666717480399043</v>
      </c>
      <c r="O86" s="38">
        <f t="shared" si="28"/>
        <v>40.34445459090788</v>
      </c>
      <c r="P86" s="38">
        <f t="shared" si="29"/>
        <v>1881.8807639692836</v>
      </c>
      <c r="Q86" s="38">
        <f t="shared" si="30"/>
        <v>10.671144309442084</v>
      </c>
      <c r="R86" s="38">
        <f t="shared" si="31"/>
        <v>275.54210753977657</v>
      </c>
      <c r="S86" s="38">
        <f t="shared" si="32"/>
        <v>141.7103426200055</v>
      </c>
      <c r="T86" s="38">
        <f t="shared" si="33"/>
        <v>20.749011952989743</v>
      </c>
      <c r="U86" s="16">
        <f t="shared" si="34"/>
        <v>81637.21010294395</v>
      </c>
      <c r="V86" s="16">
        <f t="shared" si="35"/>
        <v>34.85912563491125</v>
      </c>
      <c r="W86" s="16">
        <f t="shared" si="36"/>
        <v>67.78021114657388</v>
      </c>
      <c r="X86" s="16">
        <f t="shared" si="37"/>
        <v>462.92117264182707</v>
      </c>
      <c r="Z86" s="36">
        <f t="shared" si="38"/>
        <v>0.7</v>
      </c>
      <c r="AA86" s="92">
        <v>0.6328415957854077</v>
      </c>
      <c r="AB86" s="92">
        <v>0.0671584042145923</v>
      </c>
    </row>
    <row r="87" spans="1:28" ht="14.25">
      <c r="A87" s="29" t="s">
        <v>72</v>
      </c>
      <c r="B87" s="16"/>
      <c r="C87" s="8"/>
      <c r="D87" s="52">
        <v>4330816.7844</v>
      </c>
      <c r="E87" s="52">
        <v>557473.94006</v>
      </c>
      <c r="F87" s="38">
        <v>4599.6816</v>
      </c>
      <c r="G87" s="16">
        <v>0</v>
      </c>
      <c r="H87" s="38">
        <v>4599.6816</v>
      </c>
      <c r="I87" s="38">
        <v>1</v>
      </c>
      <c r="J87" s="17">
        <v>0.51</v>
      </c>
      <c r="L87" s="37">
        <f t="shared" si="25"/>
        <v>5.5747394006</v>
      </c>
      <c r="M87" s="37">
        <f t="shared" si="26"/>
        <v>43.308167844</v>
      </c>
      <c r="N87" s="37">
        <f t="shared" si="27"/>
        <v>3.2829975223454073</v>
      </c>
      <c r="O87" s="38">
        <f t="shared" si="28"/>
        <v>31.07771938460205</v>
      </c>
      <c r="P87" s="38">
        <f t="shared" si="29"/>
        <v>1875.597402004076</v>
      </c>
      <c r="Q87" s="38">
        <f t="shared" si="30"/>
        <v>10.778072731726084</v>
      </c>
      <c r="R87" s="38">
        <f t="shared" si="31"/>
        <v>241.4317496477448</v>
      </c>
      <c r="S87" s="38">
        <f t="shared" si="32"/>
        <v>142.18060772917104</v>
      </c>
      <c r="T87" s="38">
        <f t="shared" si="33"/>
        <v>18.301855639891123</v>
      </c>
      <c r="U87" s="16">
        <f t="shared" si="34"/>
        <v>81228.68709376287</v>
      </c>
      <c r="V87" s="16">
        <f t="shared" si="35"/>
        <v>35.38438607391533</v>
      </c>
      <c r="W87" s="16">
        <f t="shared" si="36"/>
        <v>60.08494672008588</v>
      </c>
      <c r="X87" s="16">
        <f t="shared" si="37"/>
        <v>466.77858290043287</v>
      </c>
      <c r="Z87" s="36">
        <f t="shared" si="38"/>
        <v>0.51</v>
      </c>
      <c r="AA87" s="92">
        <v>0.5581978498508988</v>
      </c>
      <c r="AB87" s="92">
        <v>-0.04819784985089881</v>
      </c>
    </row>
    <row r="88" spans="1:28" ht="14.25">
      <c r="A88" s="29" t="s">
        <v>134</v>
      </c>
      <c r="B88" s="16"/>
      <c r="C88" s="8"/>
      <c r="D88" s="52">
        <v>4327267.507</v>
      </c>
      <c r="E88" s="52">
        <v>662901.95894</v>
      </c>
      <c r="F88" s="38">
        <v>4268.3207999999995</v>
      </c>
      <c r="G88" s="16">
        <v>0</v>
      </c>
      <c r="H88" s="38">
        <v>4268.3207999999995</v>
      </c>
      <c r="I88" s="38">
        <v>1</v>
      </c>
      <c r="J88" s="17">
        <v>0.67</v>
      </c>
      <c r="L88" s="37">
        <f t="shared" si="25"/>
        <v>6.6290195894</v>
      </c>
      <c r="M88" s="37">
        <f t="shared" si="26"/>
        <v>43.272675070000005</v>
      </c>
      <c r="N88" s="37">
        <f t="shared" si="27"/>
        <v>3.286572842584275</v>
      </c>
      <c r="O88" s="38">
        <f t="shared" si="28"/>
        <v>43.94390071664895</v>
      </c>
      <c r="P88" s="38">
        <f t="shared" si="29"/>
        <v>1872.5244077138</v>
      </c>
      <c r="Q88" s="38">
        <f t="shared" si="30"/>
        <v>10.80156104961248</v>
      </c>
      <c r="R88" s="38">
        <f t="shared" si="31"/>
        <v>286.85541072477105</v>
      </c>
      <c r="S88" s="38">
        <f t="shared" si="32"/>
        <v>142.2187987110356</v>
      </c>
      <c r="T88" s="38">
        <f t="shared" si="33"/>
        <v>21.786755755481202</v>
      </c>
      <c r="U88" s="16">
        <f t="shared" si="34"/>
        <v>81029.14025564348</v>
      </c>
      <c r="V88" s="16">
        <f t="shared" si="35"/>
        <v>35.50011720317247</v>
      </c>
      <c r="W88" s="16">
        <f t="shared" si="36"/>
        <v>71.60375979398117</v>
      </c>
      <c r="X88" s="16">
        <f t="shared" si="37"/>
        <v>467.4124415486491</v>
      </c>
      <c r="Z88" s="36">
        <f t="shared" si="38"/>
        <v>0.67</v>
      </c>
      <c r="AA88" s="92">
        <v>0.8120746126430731</v>
      </c>
      <c r="AB88" s="92">
        <v>-0.14207461264307308</v>
      </c>
    </row>
    <row r="89" spans="1:28" ht="14.25">
      <c r="A89" s="29" t="s">
        <v>137</v>
      </c>
      <c r="B89" s="16"/>
      <c r="C89" s="8"/>
      <c r="D89" s="52">
        <v>4326745.0089</v>
      </c>
      <c r="E89" s="52">
        <v>635368.03456</v>
      </c>
      <c r="F89" s="38">
        <v>5196.7872</v>
      </c>
      <c r="G89" s="16">
        <v>0</v>
      </c>
      <c r="H89" s="38">
        <v>5196.7872</v>
      </c>
      <c r="I89" s="38">
        <v>1</v>
      </c>
      <c r="J89" s="17">
        <v>0.66</v>
      </c>
      <c r="L89" s="37">
        <f t="shared" si="25"/>
        <v>6.353680345599999</v>
      </c>
      <c r="M89" s="37">
        <f t="shared" si="26"/>
        <v>43.267450089</v>
      </c>
      <c r="N89" s="37">
        <f t="shared" si="27"/>
        <v>3.2765744658533547</v>
      </c>
      <c r="O89" s="38">
        <f t="shared" si="28"/>
        <v>40.36925393406372</v>
      </c>
      <c r="P89" s="38">
        <f t="shared" si="29"/>
        <v>1872.0722372041062</v>
      </c>
      <c r="Q89" s="38">
        <f t="shared" si="30"/>
        <v>10.735940230282196</v>
      </c>
      <c r="R89" s="38">
        <f t="shared" si="31"/>
        <v>274.90754723470826</v>
      </c>
      <c r="S89" s="38">
        <f t="shared" si="32"/>
        <v>141.76902216420186</v>
      </c>
      <c r="T89" s="38">
        <f t="shared" si="33"/>
        <v>20.818306784587275</v>
      </c>
      <c r="U89" s="16">
        <f t="shared" si="34"/>
        <v>80999.79208623123</v>
      </c>
      <c r="V89" s="16">
        <f t="shared" si="35"/>
        <v>35.17710762547043</v>
      </c>
      <c r="W89" s="16">
        <f t="shared" si="36"/>
        <v>68.21273243268031</v>
      </c>
      <c r="X89" s="16">
        <f t="shared" si="37"/>
        <v>464.5167580722221</v>
      </c>
      <c r="Z89" s="36">
        <f t="shared" si="38"/>
        <v>0.66</v>
      </c>
      <c r="AA89" s="92">
        <v>0.6808504678507461</v>
      </c>
      <c r="AB89" s="92">
        <v>-0.02085046785074607</v>
      </c>
    </row>
    <row r="90" spans="1:28" ht="14.25">
      <c r="A90" s="29" t="s">
        <v>55</v>
      </c>
      <c r="B90" s="16"/>
      <c r="C90" s="8"/>
      <c r="D90" s="52">
        <v>4321745.0829</v>
      </c>
      <c r="E90" s="52">
        <v>625731.27718</v>
      </c>
      <c r="F90" s="38">
        <v>4986.816</v>
      </c>
      <c r="G90" s="16">
        <v>0</v>
      </c>
      <c r="H90" s="38">
        <v>4986.816</v>
      </c>
      <c r="I90" s="38">
        <v>1</v>
      </c>
      <c r="J90" s="17">
        <v>0.57</v>
      </c>
      <c r="L90" s="37">
        <f t="shared" si="25"/>
        <v>6.2573127718</v>
      </c>
      <c r="M90" s="37">
        <f t="shared" si="26"/>
        <v>43.217450829</v>
      </c>
      <c r="N90" s="37">
        <f t="shared" si="27"/>
        <v>3.2788302560593308</v>
      </c>
      <c r="O90" s="38">
        <f t="shared" si="28"/>
        <v>39.153963124131394</v>
      </c>
      <c r="P90" s="38">
        <f t="shared" si="29"/>
        <v>1867.7480561570328</v>
      </c>
      <c r="Q90" s="38">
        <f t="shared" si="30"/>
        <v>10.750727848050097</v>
      </c>
      <c r="R90" s="38">
        <f t="shared" si="31"/>
        <v>270.4251070369402</v>
      </c>
      <c r="S90" s="38">
        <f t="shared" si="32"/>
        <v>141.7026853678816</v>
      </c>
      <c r="T90" s="38">
        <f t="shared" si="33"/>
        <v>20.516666437804314</v>
      </c>
      <c r="U90" s="16">
        <f t="shared" si="34"/>
        <v>80719.3097779269</v>
      </c>
      <c r="V90" s="16">
        <f t="shared" si="35"/>
        <v>35.249811742846276</v>
      </c>
      <c r="W90" s="16">
        <f t="shared" si="36"/>
        <v>67.2706666697498</v>
      </c>
      <c r="X90" s="16">
        <f t="shared" si="37"/>
        <v>464.6190521490661</v>
      </c>
      <c r="Z90" s="36">
        <f t="shared" si="38"/>
        <v>0.57</v>
      </c>
      <c r="AA90" s="92">
        <v>0.6651886612381759</v>
      </c>
      <c r="AB90" s="92">
        <v>-0.09518866123817593</v>
      </c>
    </row>
    <row r="91" spans="1:28" ht="14.25">
      <c r="A91" s="29" t="s">
        <v>217</v>
      </c>
      <c r="B91" s="16"/>
      <c r="C91" s="8"/>
      <c r="D91" s="52">
        <v>4321502.9667</v>
      </c>
      <c r="E91" s="52">
        <v>609528.51401</v>
      </c>
      <c r="F91" s="38">
        <v>6397.56</v>
      </c>
      <c r="G91" s="16">
        <v>0</v>
      </c>
      <c r="H91" s="38">
        <v>6397.56</v>
      </c>
      <c r="I91" s="38">
        <v>1</v>
      </c>
      <c r="J91" s="17">
        <v>0.59</v>
      </c>
      <c r="L91" s="37">
        <f t="shared" si="25"/>
        <v>6.0952851401000006</v>
      </c>
      <c r="M91" s="37">
        <f t="shared" si="26"/>
        <v>43.215029666999996</v>
      </c>
      <c r="N91" s="37">
        <f t="shared" si="27"/>
        <v>3.2637335623691</v>
      </c>
      <c r="O91" s="38">
        <f t="shared" si="28"/>
        <v>37.15250093912388</v>
      </c>
      <c r="P91" s="38">
        <f t="shared" si="29"/>
        <v>1867.5387891196897</v>
      </c>
      <c r="Q91" s="38">
        <f t="shared" si="30"/>
        <v>10.651956766134496</v>
      </c>
      <c r="R91" s="38">
        <f t="shared" si="31"/>
        <v>263.40792815824574</v>
      </c>
      <c r="S91" s="38">
        <f t="shared" si="32"/>
        <v>141.04234272296424</v>
      </c>
      <c r="T91" s="38">
        <f t="shared" si="33"/>
        <v>19.893386683954013</v>
      </c>
      <c r="U91" s="16">
        <f t="shared" si="34"/>
        <v>80705.74417608064</v>
      </c>
      <c r="V91" s="16">
        <f t="shared" si="35"/>
        <v>34.76514880253778</v>
      </c>
      <c r="W91" s="16">
        <f t="shared" si="36"/>
        <v>64.92671378960725</v>
      </c>
      <c r="X91" s="16">
        <f t="shared" si="37"/>
        <v>460.3246276601036</v>
      </c>
      <c r="Z91" s="36">
        <f t="shared" si="38"/>
        <v>0.59</v>
      </c>
      <c r="AA91" s="92">
        <v>0.5542475520738321</v>
      </c>
      <c r="AB91" s="92">
        <v>0.03575244792616783</v>
      </c>
    </row>
    <row r="92" spans="1:28" ht="14.25">
      <c r="A92" s="29" t="s">
        <v>138</v>
      </c>
      <c r="B92" s="16"/>
      <c r="C92" s="8"/>
      <c r="D92" s="52">
        <v>4319951.904</v>
      </c>
      <c r="E92" s="52">
        <v>614416.31873</v>
      </c>
      <c r="F92" s="38">
        <v>6099.0072</v>
      </c>
      <c r="G92" s="16">
        <v>0</v>
      </c>
      <c r="H92" s="38">
        <v>6099.0072</v>
      </c>
      <c r="I92" s="38">
        <v>1</v>
      </c>
      <c r="J92" s="17">
        <v>0.63</v>
      </c>
      <c r="L92" s="37">
        <f t="shared" si="25"/>
        <v>6.1441631873</v>
      </c>
      <c r="M92" s="37">
        <f t="shared" si="26"/>
        <v>43.19951904</v>
      </c>
      <c r="N92" s="37">
        <f t="shared" si="27"/>
        <v>3.266916835658394</v>
      </c>
      <c r="O92" s="38">
        <f t="shared" si="28"/>
        <v>37.7507412721725</v>
      </c>
      <c r="P92" s="38">
        <f t="shared" si="29"/>
        <v>1866.1984452873223</v>
      </c>
      <c r="Q92" s="38">
        <f t="shared" si="30"/>
        <v>10.672745611108255</v>
      </c>
      <c r="R92" s="38">
        <f t="shared" si="31"/>
        <v>265.42489459463343</v>
      </c>
      <c r="S92" s="38">
        <f t="shared" si="32"/>
        <v>141.12923604412134</v>
      </c>
      <c r="T92" s="38">
        <f t="shared" si="33"/>
        <v>20.07247015762291</v>
      </c>
      <c r="U92" s="16">
        <f t="shared" si="34"/>
        <v>80618.87526960808</v>
      </c>
      <c r="V92" s="16">
        <f t="shared" si="35"/>
        <v>34.86697231962879</v>
      </c>
      <c r="W92" s="16">
        <f t="shared" si="36"/>
        <v>65.57509069118898</v>
      </c>
      <c r="X92" s="16">
        <f t="shared" si="37"/>
        <v>461.05747723614746</v>
      </c>
      <c r="Z92" s="36">
        <f t="shared" si="38"/>
        <v>0.63</v>
      </c>
      <c r="AA92" s="92">
        <v>0.5783612288357176</v>
      </c>
      <c r="AB92" s="92">
        <v>0.05163877116428239</v>
      </c>
    </row>
    <row r="93" spans="1:28" ht="14.25">
      <c r="A93" s="29" t="s">
        <v>139</v>
      </c>
      <c r="B93" s="16"/>
      <c r="C93" s="8"/>
      <c r="D93" s="52">
        <v>4319795.2116</v>
      </c>
      <c r="E93" s="52">
        <v>603066.95308</v>
      </c>
      <c r="F93" s="38">
        <v>6597.688799999999</v>
      </c>
      <c r="G93" s="16">
        <v>0</v>
      </c>
      <c r="H93" s="38">
        <v>6597.688799999999</v>
      </c>
      <c r="I93" s="38">
        <v>1</v>
      </c>
      <c r="J93" s="17">
        <v>0.63</v>
      </c>
      <c r="L93" s="37">
        <f t="shared" si="25"/>
        <v>6.0306695308</v>
      </c>
      <c r="M93" s="37">
        <f t="shared" si="26"/>
        <v>43.197952116</v>
      </c>
      <c r="N93" s="37">
        <f t="shared" si="27"/>
        <v>3.261603190532596</v>
      </c>
      <c r="O93" s="38">
        <f t="shared" si="28"/>
        <v>36.36897498971949</v>
      </c>
      <c r="P93" s="38">
        <f t="shared" si="29"/>
        <v>1866.063067016229</v>
      </c>
      <c r="Q93" s="38">
        <f t="shared" si="30"/>
        <v>10.63805537249241</v>
      </c>
      <c r="R93" s="38">
        <f t="shared" si="31"/>
        <v>260.5125736189186</v>
      </c>
      <c r="S93" s="38">
        <f t="shared" si="32"/>
        <v>140.89457844601992</v>
      </c>
      <c r="T93" s="38">
        <f t="shared" si="33"/>
        <v>19.669650982704994</v>
      </c>
      <c r="U93" s="16">
        <f t="shared" si="34"/>
        <v>80610.10301440317</v>
      </c>
      <c r="V93" s="16">
        <f t="shared" si="35"/>
        <v>34.69711534398367</v>
      </c>
      <c r="W93" s="16">
        <f t="shared" si="36"/>
        <v>64.15459640185323</v>
      </c>
      <c r="X93" s="16">
        <f t="shared" si="37"/>
        <v>459.5422065882837</v>
      </c>
      <c r="Z93" s="36">
        <f t="shared" si="38"/>
        <v>0.63</v>
      </c>
      <c r="AA93" s="92">
        <v>0.5271982821196275</v>
      </c>
      <c r="AB93" s="92">
        <v>0.10280171788037251</v>
      </c>
    </row>
    <row r="94" spans="1:28" ht="14.25">
      <c r="A94" s="29" t="s">
        <v>71</v>
      </c>
      <c r="B94" s="16"/>
      <c r="C94" s="8"/>
      <c r="D94" s="52">
        <v>4318393.5559</v>
      </c>
      <c r="E94" s="52">
        <v>561253.22902</v>
      </c>
      <c r="F94" s="38">
        <v>4330.656</v>
      </c>
      <c r="G94" s="16">
        <v>0</v>
      </c>
      <c r="H94" s="38">
        <v>4330.656</v>
      </c>
      <c r="I94" s="38">
        <v>1</v>
      </c>
      <c r="J94" s="17">
        <v>0.64</v>
      </c>
      <c r="L94" s="37">
        <f t="shared" si="25"/>
        <v>5.6125322902</v>
      </c>
      <c r="M94" s="37">
        <f t="shared" si="26"/>
        <v>43.183935559</v>
      </c>
      <c r="N94" s="37">
        <f t="shared" si="27"/>
        <v>3.285899663029675</v>
      </c>
      <c r="O94" s="38">
        <f t="shared" si="28"/>
        <v>31.500518708537655</v>
      </c>
      <c r="P94" s="38">
        <f t="shared" si="29"/>
        <v>1864.8522903638645</v>
      </c>
      <c r="Q94" s="38">
        <f t="shared" si="30"/>
        <v>10.79713659549853</v>
      </c>
      <c r="R94" s="38">
        <f t="shared" si="31"/>
        <v>242.37123274280347</v>
      </c>
      <c r="S94" s="38">
        <f t="shared" si="32"/>
        <v>141.89807930161328</v>
      </c>
      <c r="T94" s="38">
        <f t="shared" si="33"/>
        <v>18.44221796111135</v>
      </c>
      <c r="U94" s="16">
        <f t="shared" si="34"/>
        <v>80531.66113412668</v>
      </c>
      <c r="V94" s="16">
        <f t="shared" si="35"/>
        <v>35.47830750083399</v>
      </c>
      <c r="W94" s="16">
        <f t="shared" si="36"/>
        <v>60.5992777839356</v>
      </c>
      <c r="X94" s="16">
        <f t="shared" si="37"/>
        <v>466.26285096172916</v>
      </c>
      <c r="Z94" s="36">
        <f t="shared" si="38"/>
        <v>0.64</v>
      </c>
      <c r="AA94" s="92">
        <v>0.5495326516980299</v>
      </c>
      <c r="AB94" s="92">
        <v>0.09046734830197012</v>
      </c>
    </row>
    <row r="95" spans="1:28" ht="14.25">
      <c r="A95" s="29" t="s">
        <v>86</v>
      </c>
      <c r="B95" s="16"/>
      <c r="C95" s="8"/>
      <c r="D95" s="52">
        <v>4313692.9602</v>
      </c>
      <c r="E95" s="52">
        <v>575862.12277</v>
      </c>
      <c r="F95" s="38">
        <v>4215.8279999999995</v>
      </c>
      <c r="G95" s="16">
        <v>0</v>
      </c>
      <c r="H95" s="38">
        <v>4215.8279999999995</v>
      </c>
      <c r="I95" s="38">
        <v>1</v>
      </c>
      <c r="J95" s="17">
        <v>0.57</v>
      </c>
      <c r="L95" s="37">
        <f t="shared" si="25"/>
        <v>5.7586212277</v>
      </c>
      <c r="M95" s="37">
        <f t="shared" si="26"/>
        <v>43.136929601999995</v>
      </c>
      <c r="N95" s="37">
        <f t="shared" si="27"/>
        <v>3.287139944605381</v>
      </c>
      <c r="O95" s="38">
        <f t="shared" si="28"/>
        <v>33.16171844411706</v>
      </c>
      <c r="P95" s="38">
        <f t="shared" si="29"/>
        <v>1860.7946954879035</v>
      </c>
      <c r="Q95" s="38">
        <f t="shared" si="30"/>
        <v>10.805289015420266</v>
      </c>
      <c r="R95" s="38">
        <f t="shared" si="31"/>
        <v>248.40923850387767</v>
      </c>
      <c r="S95" s="38">
        <f t="shared" si="32"/>
        <v>141.79712438236447</v>
      </c>
      <c r="T95" s="38">
        <f t="shared" si="33"/>
        <v>18.929393863425148</v>
      </c>
      <c r="U95" s="16">
        <f t="shared" si="34"/>
        <v>80268.96978303671</v>
      </c>
      <c r="V95" s="16">
        <f t="shared" si="35"/>
        <v>35.518497135593705</v>
      </c>
      <c r="W95" s="16">
        <f t="shared" si="36"/>
        <v>62.223566695632776</v>
      </c>
      <c r="X95" s="16">
        <f t="shared" si="37"/>
        <v>466.10699158744785</v>
      </c>
      <c r="Z95" s="36">
        <f t="shared" si="38"/>
        <v>0.57</v>
      </c>
      <c r="AA95" s="92">
        <v>0.5742940602842737</v>
      </c>
      <c r="AB95" s="92">
        <v>-0.004294060284273704</v>
      </c>
    </row>
    <row r="96" spans="1:28" ht="14.25">
      <c r="A96" s="29" t="s">
        <v>75</v>
      </c>
      <c r="B96" s="16"/>
      <c r="C96" s="8"/>
      <c r="D96" s="52">
        <v>4308703.6322</v>
      </c>
      <c r="E96" s="52">
        <v>558094.98382</v>
      </c>
      <c r="F96" s="38">
        <v>4442.2032</v>
      </c>
      <c r="G96" s="16">
        <v>0</v>
      </c>
      <c r="H96" s="38">
        <v>4442.2032</v>
      </c>
      <c r="I96" s="38">
        <v>1</v>
      </c>
      <c r="J96" s="17">
        <v>0.53</v>
      </c>
      <c r="L96" s="37">
        <f t="shared" si="25"/>
        <v>5.5809498382</v>
      </c>
      <c r="M96" s="37">
        <f t="shared" si="26"/>
        <v>43.087036321999996</v>
      </c>
      <c r="N96" s="37">
        <f t="shared" si="27"/>
        <v>3.2846957139613817</v>
      </c>
      <c r="O96" s="38">
        <f t="shared" si="28"/>
        <v>31.147001096504603</v>
      </c>
      <c r="P96" s="38">
        <f t="shared" si="29"/>
        <v>1856.492699013347</v>
      </c>
      <c r="Q96" s="38">
        <f t="shared" si="30"/>
        <v>10.78922593331627</v>
      </c>
      <c r="R96" s="38">
        <f t="shared" si="31"/>
        <v>240.46658838978337</v>
      </c>
      <c r="S96" s="38">
        <f t="shared" si="32"/>
        <v>141.52780353417177</v>
      </c>
      <c r="T96" s="38">
        <f t="shared" si="33"/>
        <v>18.331722013369006</v>
      </c>
      <c r="U96" s="16">
        <f t="shared" si="34"/>
        <v>79990.76835391589</v>
      </c>
      <c r="V96" s="16">
        <f t="shared" si="35"/>
        <v>35.43932418012494</v>
      </c>
      <c r="W96" s="16">
        <f t="shared" si="36"/>
        <v>60.21412872684468</v>
      </c>
      <c r="X96" s="16">
        <f t="shared" si="37"/>
        <v>464.87576967506243</v>
      </c>
      <c r="Z96" s="36">
        <f t="shared" si="38"/>
        <v>0.53</v>
      </c>
      <c r="AA96" s="92">
        <v>0.5082892451541738</v>
      </c>
      <c r="AB96" s="92">
        <v>0.021710754845826186</v>
      </c>
    </row>
    <row r="97" spans="1:28" ht="14.25">
      <c r="A97" s="29" t="s">
        <v>82</v>
      </c>
      <c r="B97" s="16"/>
      <c r="C97" s="8"/>
      <c r="D97" s="52">
        <v>4305726.344</v>
      </c>
      <c r="E97" s="52">
        <v>635755.34781</v>
      </c>
      <c r="F97" s="38">
        <v>4396.272</v>
      </c>
      <c r="G97" s="16">
        <v>0</v>
      </c>
      <c r="H97" s="38">
        <v>4396.272</v>
      </c>
      <c r="I97" s="38">
        <v>1</v>
      </c>
      <c r="J97" s="17">
        <v>0.75</v>
      </c>
      <c r="L97" s="37">
        <f t="shared" si="25"/>
        <v>6.3575534781</v>
      </c>
      <c r="M97" s="37">
        <f t="shared" si="26"/>
        <v>43.05726343999999</v>
      </c>
      <c r="N97" s="37">
        <f t="shared" si="27"/>
        <v>3.2851913508323123</v>
      </c>
      <c r="O97" s="38">
        <f t="shared" si="28"/>
        <v>40.41848622690141</v>
      </c>
      <c r="P97" s="38">
        <f t="shared" si="29"/>
        <v>1853.92793494156</v>
      </c>
      <c r="Q97" s="38">
        <f t="shared" si="30"/>
        <v>10.792482211583433</v>
      </c>
      <c r="R97" s="38">
        <f t="shared" si="31"/>
        <v>273.7388549404399</v>
      </c>
      <c r="S97" s="38">
        <f t="shared" si="32"/>
        <v>141.4513494435963</v>
      </c>
      <c r="T97" s="38">
        <f t="shared" si="33"/>
        <v>20.885779698708003</v>
      </c>
      <c r="U97" s="16">
        <f t="shared" si="34"/>
        <v>79825.06349355391</v>
      </c>
      <c r="V97" s="16">
        <f t="shared" si="35"/>
        <v>35.45536921550548</v>
      </c>
      <c r="W97" s="16">
        <f t="shared" si="36"/>
        <v>68.61378282158464</v>
      </c>
      <c r="X97" s="16">
        <f t="shared" si="37"/>
        <v>464.69474975566163</v>
      </c>
      <c r="Z97" s="36">
        <f t="shared" si="38"/>
        <v>0.75</v>
      </c>
      <c r="AA97" s="92">
        <v>0.7239576253589348</v>
      </c>
      <c r="AB97" s="92">
        <v>0.02604237464106518</v>
      </c>
    </row>
    <row r="98" spans="1:28" ht="14.25">
      <c r="A98" s="29" t="s">
        <v>260</v>
      </c>
      <c r="B98" s="16"/>
      <c r="C98" s="8"/>
      <c r="D98" s="52">
        <v>4302738.0084</v>
      </c>
      <c r="E98" s="52">
        <v>648617.5898</v>
      </c>
      <c r="F98" s="38">
        <v>4196.1431999999995</v>
      </c>
      <c r="G98" s="16">
        <v>0</v>
      </c>
      <c r="H98" s="38">
        <v>4196.1431999999995</v>
      </c>
      <c r="I98" s="38">
        <v>1</v>
      </c>
      <c r="J98" s="17">
        <v>0.6</v>
      </c>
      <c r="L98" s="37">
        <f t="shared" si="25"/>
        <v>6.486175898</v>
      </c>
      <c r="M98" s="37">
        <f t="shared" si="26"/>
        <v>43.027380083999994</v>
      </c>
      <c r="N98" s="37">
        <f t="shared" si="27"/>
        <v>3.2873526583225927</v>
      </c>
      <c r="O98" s="38">
        <f t="shared" si="28"/>
        <v>42.07047777979611</v>
      </c>
      <c r="P98" s="38">
        <f t="shared" si="29"/>
        <v>1851.3554368929993</v>
      </c>
      <c r="Q98" s="38">
        <f t="shared" si="30"/>
        <v>10.806687500180617</v>
      </c>
      <c r="R98" s="38">
        <f t="shared" si="31"/>
        <v>279.083155654926</v>
      </c>
      <c r="S98" s="38">
        <f t="shared" si="32"/>
        <v>141.44617229979397</v>
      </c>
      <c r="T98" s="38">
        <f t="shared" si="33"/>
        <v>21.32234758063823</v>
      </c>
      <c r="U98" s="16">
        <f t="shared" si="34"/>
        <v>79658.97405377495</v>
      </c>
      <c r="V98" s="16">
        <f t="shared" si="35"/>
        <v>35.525392881380284</v>
      </c>
      <c r="W98" s="16">
        <f t="shared" si="36"/>
        <v>70.09407600088939</v>
      </c>
      <c r="X98" s="16">
        <f t="shared" si="37"/>
        <v>464.98345051928317</v>
      </c>
      <c r="Z98" s="36">
        <f t="shared" si="38"/>
        <v>0.6</v>
      </c>
      <c r="AA98" s="92">
        <v>0.7827900081030066</v>
      </c>
      <c r="AB98" s="92">
        <v>-0.1827900081030066</v>
      </c>
    </row>
    <row r="99" spans="2:28" ht="12.75">
      <c r="B99" s="16" t="s">
        <v>519</v>
      </c>
      <c r="C99" s="24" t="s">
        <v>518</v>
      </c>
      <c r="D99" s="27">
        <v>4479815</v>
      </c>
      <c r="E99" s="27">
        <v>574662</v>
      </c>
      <c r="F99" s="27">
        <v>6306</v>
      </c>
      <c r="G99" s="16">
        <v>5023.575</v>
      </c>
      <c r="H99" s="38">
        <f aca="true" t="shared" si="39" ref="H99:H106">F99-G99</f>
        <v>1282.4250000000002</v>
      </c>
      <c r="I99" s="38">
        <v>1</v>
      </c>
      <c r="J99" s="36">
        <v>0.5392906954012647</v>
      </c>
      <c r="L99" s="37">
        <f t="shared" si="25"/>
        <v>5.74662</v>
      </c>
      <c r="M99" s="37">
        <f t="shared" si="26"/>
        <v>44.79815</v>
      </c>
      <c r="N99" s="37">
        <f t="shared" si="27"/>
        <v>3.319144819018235</v>
      </c>
      <c r="O99" s="38">
        <f aca="true" t="shared" si="40" ref="O99:O111">L99*L99</f>
        <v>33.0236414244</v>
      </c>
      <c r="P99" s="38">
        <f aca="true" t="shared" si="41" ref="P99:P111">M99*M99</f>
        <v>2006.8742434225</v>
      </c>
      <c r="Q99" s="38">
        <f aca="true" t="shared" si="42" ref="Q99:Q111">N99*N99</f>
        <v>11.016722329615593</v>
      </c>
      <c r="R99" s="38">
        <f aca="true" t="shared" si="43" ref="R99:R111">L99*M99</f>
        <v>257.437944753</v>
      </c>
      <c r="S99" s="38">
        <f aca="true" t="shared" si="44" ref="S99:S130">M99*N99</f>
        <v>148.69154747410175</v>
      </c>
      <c r="T99" s="38">
        <f aca="true" t="shared" si="45" ref="T99:T111">L99*N99</f>
        <v>19.07386399986657</v>
      </c>
      <c r="U99" s="16">
        <f aca="true" t="shared" si="46" ref="U99:U111">M99*M99*M99</f>
        <v>89904.25338797767</v>
      </c>
      <c r="V99" s="16">
        <f aca="true" t="shared" si="47" ref="V99:V111">N99*N99*N99</f>
        <v>36.5660968429061</v>
      </c>
      <c r="W99" s="16">
        <f aca="true" t="shared" si="48" ref="W99:W111">L99*Q99</f>
        <v>63.30891687381556</v>
      </c>
      <c r="X99" s="16">
        <f aca="true" t="shared" si="49" ref="X99:X111">M99*Q99</f>
        <v>493.5287794304688</v>
      </c>
      <c r="Z99" s="36">
        <f aca="true" t="shared" si="50" ref="Z99:Z111">J99</f>
        <v>0.5392906954012647</v>
      </c>
      <c r="AA99" s="92">
        <v>0.3100189006302685</v>
      </c>
      <c r="AB99" s="92">
        <v>0.22927179477099624</v>
      </c>
    </row>
    <row r="100" spans="2:28" ht="12.75">
      <c r="B100" s="16" t="s">
        <v>519</v>
      </c>
      <c r="C100" s="24" t="s">
        <v>518</v>
      </c>
      <c r="D100" s="27">
        <v>4479815</v>
      </c>
      <c r="E100" s="27">
        <v>574662</v>
      </c>
      <c r="F100" s="27">
        <v>6306</v>
      </c>
      <c r="G100" s="16">
        <v>9964.82</v>
      </c>
      <c r="H100" s="38">
        <f t="shared" si="39"/>
        <v>-3658.8199999999997</v>
      </c>
      <c r="I100" s="38">
        <v>1</v>
      </c>
      <c r="J100" s="36">
        <v>0.9041151543410684</v>
      </c>
      <c r="L100" s="37">
        <f t="shared" si="25"/>
        <v>5.74662</v>
      </c>
      <c r="M100" s="37">
        <f t="shared" si="26"/>
        <v>44.79815</v>
      </c>
      <c r="N100" s="37">
        <f t="shared" si="27"/>
        <v>3.374488823996719</v>
      </c>
      <c r="O100" s="38">
        <f t="shared" si="40"/>
        <v>33.0236414244</v>
      </c>
      <c r="P100" s="38">
        <f t="shared" si="41"/>
        <v>2006.8742434225</v>
      </c>
      <c r="Q100" s="38">
        <f t="shared" si="42"/>
        <v>11.387174823278759</v>
      </c>
      <c r="R100" s="38">
        <f t="shared" si="43"/>
        <v>257.437944753</v>
      </c>
      <c r="S100" s="38">
        <f t="shared" si="44"/>
        <v>151.1708565107286</v>
      </c>
      <c r="T100" s="38">
        <f t="shared" si="45"/>
        <v>19.391904965756023</v>
      </c>
      <c r="U100" s="16">
        <f t="shared" si="46"/>
        <v>89904.25338797767</v>
      </c>
      <c r="V100" s="16">
        <f t="shared" si="47"/>
        <v>38.42589417805098</v>
      </c>
      <c r="W100" s="16">
        <f t="shared" si="48"/>
        <v>65.43776658295018</v>
      </c>
      <c r="X100" s="16">
        <f t="shared" si="49"/>
        <v>510.1243658094653</v>
      </c>
      <c r="Z100" s="36">
        <f t="shared" si="50"/>
        <v>0.9041151543410684</v>
      </c>
      <c r="AA100" s="92">
        <v>0.5872221923223719</v>
      </c>
      <c r="AB100" s="92">
        <v>0.31689296201869643</v>
      </c>
    </row>
    <row r="101" spans="2:28" ht="12.75">
      <c r="B101" s="16" t="s">
        <v>519</v>
      </c>
      <c r="C101" s="24" t="s">
        <v>518</v>
      </c>
      <c r="D101" s="27">
        <v>4479815</v>
      </c>
      <c r="E101" s="27">
        <v>574662</v>
      </c>
      <c r="F101" s="27">
        <v>6306</v>
      </c>
      <c r="G101" s="16">
        <v>15357.27</v>
      </c>
      <c r="H101" s="38">
        <f t="shared" si="39"/>
        <v>-9051.27</v>
      </c>
      <c r="I101" s="38">
        <v>1</v>
      </c>
      <c r="J101" s="36">
        <v>0.9733595336044785</v>
      </c>
      <c r="L101" s="37">
        <f t="shared" si="25"/>
        <v>5.74662</v>
      </c>
      <c r="M101" s="37">
        <f t="shared" si="26"/>
        <v>44.79815</v>
      </c>
      <c r="N101" s="37">
        <f t="shared" si="27"/>
        <v>3.4370316722124894</v>
      </c>
      <c r="O101" s="38">
        <f t="shared" si="40"/>
        <v>33.0236414244</v>
      </c>
      <c r="P101" s="38">
        <f t="shared" si="41"/>
        <v>2006.8742434225</v>
      </c>
      <c r="Q101" s="38">
        <f t="shared" si="42"/>
        <v>11.813186715791781</v>
      </c>
      <c r="R101" s="38">
        <f t="shared" si="43"/>
        <v>257.437944753</v>
      </c>
      <c r="S101" s="38">
        <f t="shared" si="44"/>
        <v>153.97266040652593</v>
      </c>
      <c r="T101" s="38">
        <f t="shared" si="45"/>
        <v>19.751314948169735</v>
      </c>
      <c r="U101" s="16">
        <f t="shared" si="46"/>
        <v>89904.25338797767</v>
      </c>
      <c r="V101" s="16">
        <f t="shared" si="47"/>
        <v>40.60229689193619</v>
      </c>
      <c r="W101" s="16">
        <f t="shared" si="48"/>
        <v>67.88589504470336</v>
      </c>
      <c r="X101" s="16">
        <f t="shared" si="49"/>
        <v>529.2089104720476</v>
      </c>
      <c r="Z101" s="36">
        <f t="shared" si="50"/>
        <v>0.9733595336044785</v>
      </c>
      <c r="AA101" s="92">
        <v>1.1165244645299026</v>
      </c>
      <c r="AB101" s="92">
        <v>-0.14316493092542415</v>
      </c>
    </row>
    <row r="102" spans="2:28" ht="12.75">
      <c r="B102" s="16" t="s">
        <v>519</v>
      </c>
      <c r="C102" s="24" t="s">
        <v>518</v>
      </c>
      <c r="D102" s="27">
        <v>4479815</v>
      </c>
      <c r="E102" s="27">
        <v>574662</v>
      </c>
      <c r="F102" s="27">
        <v>6306</v>
      </c>
      <c r="G102" s="16">
        <v>15973.55</v>
      </c>
      <c r="H102" s="38">
        <f t="shared" si="39"/>
        <v>-9667.55</v>
      </c>
      <c r="I102" s="38">
        <v>1</v>
      </c>
      <c r="J102" s="36">
        <v>1.1365124550341492</v>
      </c>
      <c r="L102" s="37">
        <f t="shared" si="25"/>
        <v>5.74662</v>
      </c>
      <c r="M102" s="37">
        <f t="shared" si="26"/>
        <v>44.79815</v>
      </c>
      <c r="N102" s="37">
        <f t="shared" si="27"/>
        <v>3.444327356449477</v>
      </c>
      <c r="O102" s="38">
        <f t="shared" si="40"/>
        <v>33.0236414244</v>
      </c>
      <c r="P102" s="38">
        <f t="shared" si="41"/>
        <v>2006.8742434225</v>
      </c>
      <c r="Q102" s="38">
        <f t="shared" si="42"/>
        <v>11.863390938386242</v>
      </c>
      <c r="R102" s="38">
        <f t="shared" si="43"/>
        <v>257.437944753</v>
      </c>
      <c r="S102" s="38">
        <f t="shared" si="44"/>
        <v>154.29949356332713</v>
      </c>
      <c r="T102" s="38">
        <f t="shared" si="45"/>
        <v>19.793240473119692</v>
      </c>
      <c r="U102" s="16">
        <f t="shared" si="46"/>
        <v>89904.25338797767</v>
      </c>
      <c r="V102" s="16">
        <f t="shared" si="47"/>
        <v>40.861401949338564</v>
      </c>
      <c r="W102" s="16">
        <f t="shared" si="48"/>
        <v>68.17439963434914</v>
      </c>
      <c r="X102" s="16">
        <f t="shared" si="49"/>
        <v>531.4579667664676</v>
      </c>
      <c r="Z102" s="36">
        <f t="shared" si="50"/>
        <v>1.1365124550341492</v>
      </c>
      <c r="AA102" s="92">
        <v>1.1931979632698244</v>
      </c>
      <c r="AB102" s="92">
        <v>-0.0566855082356752</v>
      </c>
    </row>
    <row r="103" spans="2:28" ht="12.75">
      <c r="B103" s="16" t="s">
        <v>519</v>
      </c>
      <c r="C103" s="24" t="s">
        <v>518</v>
      </c>
      <c r="D103" s="27">
        <v>4479815</v>
      </c>
      <c r="E103" s="27">
        <v>574662</v>
      </c>
      <c r="F103" s="27">
        <v>6306</v>
      </c>
      <c r="G103" s="16">
        <v>17019.024999999998</v>
      </c>
      <c r="H103" s="38">
        <f t="shared" si="39"/>
        <v>-10713.024999999998</v>
      </c>
      <c r="I103" s="38">
        <v>1</v>
      </c>
      <c r="J103" s="36">
        <v>1.1818365304519132</v>
      </c>
      <c r="L103" s="37">
        <f t="shared" si="25"/>
        <v>5.74662</v>
      </c>
      <c r="M103" s="37">
        <f t="shared" si="26"/>
        <v>44.79815</v>
      </c>
      <c r="N103" s="37">
        <f t="shared" si="27"/>
        <v>3.4567750587457318</v>
      </c>
      <c r="O103" s="38">
        <f t="shared" si="40"/>
        <v>33.0236414244</v>
      </c>
      <c r="P103" s="38">
        <f t="shared" si="41"/>
        <v>2006.8742434225</v>
      </c>
      <c r="Q103" s="38">
        <f t="shared" si="42"/>
        <v>11.949293806766557</v>
      </c>
      <c r="R103" s="38">
        <f t="shared" si="43"/>
        <v>257.437944753</v>
      </c>
      <c r="S103" s="38">
        <f t="shared" si="44"/>
        <v>154.8571275979501</v>
      </c>
      <c r="T103" s="38">
        <f t="shared" si="45"/>
        <v>19.864772688089396</v>
      </c>
      <c r="U103" s="16">
        <f t="shared" si="46"/>
        <v>89904.25338797767</v>
      </c>
      <c r="V103" s="16">
        <f t="shared" si="47"/>
        <v>41.30602080085547</v>
      </c>
      <c r="W103" s="16">
        <f t="shared" si="48"/>
        <v>68.66805077584083</v>
      </c>
      <c r="X103" s="16">
        <f t="shared" si="49"/>
        <v>535.3062563495993</v>
      </c>
      <c r="Z103" s="36">
        <f t="shared" si="50"/>
        <v>1.1818365304519132</v>
      </c>
      <c r="AA103" s="92">
        <v>1.331217461904032</v>
      </c>
      <c r="AB103" s="92">
        <v>-0.14938093145211884</v>
      </c>
    </row>
    <row r="104" spans="2:28" ht="12.75">
      <c r="B104" s="16" t="s">
        <v>519</v>
      </c>
      <c r="C104" s="24" t="s">
        <v>518</v>
      </c>
      <c r="D104" s="27">
        <v>4479815</v>
      </c>
      <c r="E104" s="27">
        <v>574662</v>
      </c>
      <c r="F104" s="27">
        <v>6306</v>
      </c>
      <c r="G104" s="16">
        <v>17899.425</v>
      </c>
      <c r="H104" s="38">
        <f t="shared" si="39"/>
        <v>-11593.425</v>
      </c>
      <c r="I104" s="38">
        <v>1</v>
      </c>
      <c r="J104" s="36">
        <v>1.2049479195907729</v>
      </c>
      <c r="L104" s="37">
        <f t="shared" si="25"/>
        <v>5.74662</v>
      </c>
      <c r="M104" s="37">
        <f t="shared" si="26"/>
        <v>44.79815</v>
      </c>
      <c r="N104" s="37">
        <f t="shared" si="27"/>
        <v>3.4673273312163566</v>
      </c>
      <c r="O104" s="38">
        <f t="shared" si="40"/>
        <v>33.0236414244</v>
      </c>
      <c r="P104" s="38">
        <f t="shared" si="41"/>
        <v>2006.8742434225</v>
      </c>
      <c r="Q104" s="38">
        <f t="shared" si="42"/>
        <v>12.022358821799942</v>
      </c>
      <c r="R104" s="38">
        <f t="shared" si="43"/>
        <v>257.437944753</v>
      </c>
      <c r="S104" s="38">
        <f t="shared" si="44"/>
        <v>155.32984988293003</v>
      </c>
      <c r="T104" s="38">
        <f t="shared" si="45"/>
        <v>19.92541258811454</v>
      </c>
      <c r="U104" s="16">
        <f t="shared" si="46"/>
        <v>89904.25338797767</v>
      </c>
      <c r="V104" s="16">
        <f t="shared" si="47"/>
        <v>41.68545332851701</v>
      </c>
      <c r="W104" s="16">
        <f t="shared" si="48"/>
        <v>69.08792765253199</v>
      </c>
      <c r="X104" s="16">
        <f t="shared" si="49"/>
        <v>538.579433852817</v>
      </c>
      <c r="Z104" s="36">
        <f t="shared" si="50"/>
        <v>1.2049479195907729</v>
      </c>
      <c r="AA104" s="92">
        <v>1.4553321460898019</v>
      </c>
      <c r="AB104" s="92">
        <v>-0.25038422649902903</v>
      </c>
    </row>
    <row r="105" spans="2:28" ht="12.75">
      <c r="B105" s="16" t="s">
        <v>519</v>
      </c>
      <c r="C105" s="24" t="s">
        <v>518</v>
      </c>
      <c r="D105" s="27">
        <v>4479815</v>
      </c>
      <c r="E105" s="27">
        <v>574662</v>
      </c>
      <c r="F105" s="27">
        <v>6306</v>
      </c>
      <c r="G105" s="16">
        <v>18889.875</v>
      </c>
      <c r="H105" s="38">
        <f t="shared" si="39"/>
        <v>-12583.875</v>
      </c>
      <c r="I105" s="38">
        <v>1</v>
      </c>
      <c r="J105" s="36">
        <v>1.3054839306747694</v>
      </c>
      <c r="L105" s="37">
        <f t="shared" si="25"/>
        <v>5.74662</v>
      </c>
      <c r="M105" s="37">
        <f t="shared" si="26"/>
        <v>44.79815</v>
      </c>
      <c r="N105" s="37">
        <f t="shared" si="27"/>
        <v>3.4792759104938877</v>
      </c>
      <c r="O105" s="38">
        <f t="shared" si="40"/>
        <v>33.0236414244</v>
      </c>
      <c r="P105" s="38">
        <f t="shared" si="41"/>
        <v>2006.8742434225</v>
      </c>
      <c r="Q105" s="38">
        <f t="shared" si="42"/>
        <v>12.10536086134307</v>
      </c>
      <c r="R105" s="38">
        <f t="shared" si="43"/>
        <v>257.437944753</v>
      </c>
      <c r="S105" s="38">
        <f t="shared" si="44"/>
        <v>155.86512412969176</v>
      </c>
      <c r="T105" s="38">
        <f t="shared" si="45"/>
        <v>19.994076532762385</v>
      </c>
      <c r="U105" s="16">
        <f t="shared" si="46"/>
        <v>89904.25338797767</v>
      </c>
      <c r="V105" s="16">
        <f t="shared" si="47"/>
        <v>42.11789043270649</v>
      </c>
      <c r="W105" s="16">
        <f t="shared" si="48"/>
        <v>69.56490883301132</v>
      </c>
      <c r="X105" s="16">
        <f t="shared" si="49"/>
        <v>542.297771670576</v>
      </c>
      <c r="Z105" s="36">
        <f t="shared" si="50"/>
        <v>1.3054839306747694</v>
      </c>
      <c r="AA105" s="92">
        <v>1.6037479345653765</v>
      </c>
      <c r="AB105" s="92">
        <v>-0.29826400389060703</v>
      </c>
    </row>
    <row r="106" spans="2:28" ht="12.75">
      <c r="B106" s="16" t="s">
        <v>519</v>
      </c>
      <c r="C106" s="24" t="s">
        <v>518</v>
      </c>
      <c r="D106" s="27">
        <v>4479815</v>
      </c>
      <c r="E106" s="27">
        <v>574662</v>
      </c>
      <c r="F106" s="27">
        <v>6306</v>
      </c>
      <c r="G106" s="16">
        <v>19440.125</v>
      </c>
      <c r="H106" s="38">
        <f t="shared" si="39"/>
        <v>-13134.125</v>
      </c>
      <c r="I106" s="38">
        <v>1</v>
      </c>
      <c r="J106" s="36">
        <v>1.31176033964993</v>
      </c>
      <c r="L106" s="37">
        <f t="shared" si="25"/>
        <v>5.74662</v>
      </c>
      <c r="M106" s="37">
        <f t="shared" si="26"/>
        <v>44.79815</v>
      </c>
      <c r="N106" s="37">
        <f t="shared" si="27"/>
        <v>3.485949662015393</v>
      </c>
      <c r="O106" s="38">
        <f t="shared" si="40"/>
        <v>33.0236414244</v>
      </c>
      <c r="P106" s="38">
        <f t="shared" si="41"/>
        <v>2006.8742434225</v>
      </c>
      <c r="Q106" s="38">
        <f t="shared" si="42"/>
        <v>12.151845046105231</v>
      </c>
      <c r="R106" s="38">
        <f t="shared" si="43"/>
        <v>257.437944753</v>
      </c>
      <c r="S106" s="38">
        <f t="shared" si="44"/>
        <v>156.16409585141488</v>
      </c>
      <c r="T106" s="38">
        <f t="shared" si="45"/>
        <v>20.032428046730896</v>
      </c>
      <c r="U106" s="16">
        <f t="shared" si="46"/>
        <v>89904.25338797767</v>
      </c>
      <c r="V106" s="16">
        <f t="shared" si="47"/>
        <v>42.360720131333956</v>
      </c>
      <c r="W106" s="16">
        <f t="shared" si="48"/>
        <v>69.83203577884925</v>
      </c>
      <c r="X106" s="16">
        <f t="shared" si="49"/>
        <v>544.380177152179</v>
      </c>
      <c r="Z106" s="36">
        <f t="shared" si="50"/>
        <v>1.31176033964993</v>
      </c>
      <c r="AA106" s="92">
        <v>1.69028564730894</v>
      </c>
      <c r="AB106" s="92">
        <v>-0.37852530765901005</v>
      </c>
    </row>
    <row r="107" spans="2:28" ht="14.25">
      <c r="B107" s="16" t="s">
        <v>387</v>
      </c>
      <c r="C107" s="8" t="s">
        <v>257</v>
      </c>
      <c r="D107" s="52">
        <v>4479798.0164</v>
      </c>
      <c r="E107" s="52">
        <v>573466.47735</v>
      </c>
      <c r="F107" s="38">
        <v>6376</v>
      </c>
      <c r="G107" s="16">
        <v>9000</v>
      </c>
      <c r="H107" s="38">
        <v>-2624</v>
      </c>
      <c r="I107" s="38">
        <v>1</v>
      </c>
      <c r="J107" s="17">
        <v>0.42</v>
      </c>
      <c r="L107" s="37">
        <f t="shared" si="25"/>
        <v>5.7346647735</v>
      </c>
      <c r="M107" s="37">
        <f t="shared" si="26"/>
        <v>44.797980164</v>
      </c>
      <c r="N107" s="37">
        <f t="shared" si="27"/>
        <v>3.362746153018401</v>
      </c>
      <c r="O107" s="38">
        <f t="shared" si="40"/>
        <v>32.8863800644218</v>
      </c>
      <c r="P107" s="38">
        <f t="shared" si="41"/>
        <v>2006.8590267741376</v>
      </c>
      <c r="Q107" s="38">
        <f t="shared" si="42"/>
        <v>11.308061689640056</v>
      </c>
      <c r="R107" s="38">
        <f t="shared" si="43"/>
        <v>256.90139877044254</v>
      </c>
      <c r="S107" s="38">
        <f t="shared" si="44"/>
        <v>150.64423545948566</v>
      </c>
      <c r="T107" s="38">
        <f t="shared" si="45"/>
        <v>19.284221905937265</v>
      </c>
      <c r="U107" s="16">
        <f t="shared" si="46"/>
        <v>89903.23087337217</v>
      </c>
      <c r="V107" s="16">
        <f t="shared" si="47"/>
        <v>38.02614094493186</v>
      </c>
      <c r="W107" s="16">
        <f t="shared" si="48"/>
        <v>64.84794302814372</v>
      </c>
      <c r="X107" s="16">
        <f t="shared" si="49"/>
        <v>506.5783232657836</v>
      </c>
      <c r="Z107" s="36">
        <f t="shared" si="50"/>
        <v>0.42</v>
      </c>
      <c r="AA107" s="92">
        <v>0.5181541195168506</v>
      </c>
      <c r="AB107" s="92">
        <v>-0.09815411951685066</v>
      </c>
    </row>
    <row r="108" spans="2:28" ht="14.25">
      <c r="B108" s="16" t="s">
        <v>387</v>
      </c>
      <c r="C108" s="8" t="s">
        <v>257</v>
      </c>
      <c r="D108" s="52">
        <v>4479798.0164</v>
      </c>
      <c r="E108" s="52">
        <v>573466.47735</v>
      </c>
      <c r="F108" s="38">
        <v>6376</v>
      </c>
      <c r="G108" s="16">
        <v>10700</v>
      </c>
      <c r="H108" s="38">
        <v>-4324</v>
      </c>
      <c r="I108" s="38">
        <v>1</v>
      </c>
      <c r="J108" s="17">
        <v>0.45</v>
      </c>
      <c r="L108" s="37">
        <f t="shared" si="25"/>
        <v>5.7346647735</v>
      </c>
      <c r="M108" s="37">
        <f t="shared" si="26"/>
        <v>44.797980164</v>
      </c>
      <c r="N108" s="37">
        <f t="shared" si="27"/>
        <v>3.3820803852865975</v>
      </c>
      <c r="O108" s="38">
        <f t="shared" si="40"/>
        <v>32.8863800644218</v>
      </c>
      <c r="P108" s="38">
        <f t="shared" si="41"/>
        <v>2006.8590267741376</v>
      </c>
      <c r="Q108" s="38">
        <f t="shared" si="42"/>
        <v>11.43846773254034</v>
      </c>
      <c r="R108" s="38">
        <f t="shared" si="43"/>
        <v>256.90139877044254</v>
      </c>
      <c r="S108" s="38">
        <f t="shared" si="44"/>
        <v>151.51037001312247</v>
      </c>
      <c r="T108" s="38">
        <f t="shared" si="45"/>
        <v>19.39509724664836</v>
      </c>
      <c r="U108" s="16">
        <f t="shared" si="46"/>
        <v>89903.23087337217</v>
      </c>
      <c r="V108" s="16">
        <f t="shared" si="47"/>
        <v>38.68581735595835</v>
      </c>
      <c r="W108" s="16">
        <f t="shared" si="48"/>
        <v>65.59577796861551</v>
      </c>
      <c r="X108" s="16">
        <f t="shared" si="49"/>
        <v>512.4202505888962</v>
      </c>
      <c r="Z108" s="36">
        <f t="shared" si="50"/>
        <v>0.45</v>
      </c>
      <c r="AA108" s="92">
        <v>0.6440044897214534</v>
      </c>
      <c r="AB108" s="92">
        <v>-0.1940044897214534</v>
      </c>
    </row>
    <row r="109" spans="2:28" ht="14.25">
      <c r="B109" s="16" t="s">
        <v>387</v>
      </c>
      <c r="C109" s="8" t="s">
        <v>257</v>
      </c>
      <c r="D109" s="52">
        <v>4479798.0164</v>
      </c>
      <c r="E109" s="52">
        <v>573466.47735</v>
      </c>
      <c r="F109" s="38">
        <v>6376</v>
      </c>
      <c r="G109" s="16">
        <v>11400</v>
      </c>
      <c r="H109" s="38">
        <v>-5024</v>
      </c>
      <c r="I109" s="38">
        <v>1</v>
      </c>
      <c r="J109" s="17">
        <v>0.5</v>
      </c>
      <c r="L109" s="37">
        <f t="shared" si="25"/>
        <v>5.7346647735</v>
      </c>
      <c r="M109" s="37">
        <f t="shared" si="26"/>
        <v>44.797980164</v>
      </c>
      <c r="N109" s="37">
        <f t="shared" si="27"/>
        <v>3.3901063137339986</v>
      </c>
      <c r="O109" s="38">
        <f t="shared" si="40"/>
        <v>32.8863800644218</v>
      </c>
      <c r="P109" s="38">
        <f t="shared" si="41"/>
        <v>2006.8590267741376</v>
      </c>
      <c r="Q109" s="38">
        <f t="shared" si="42"/>
        <v>11.492820818419121</v>
      </c>
      <c r="R109" s="38">
        <f t="shared" si="43"/>
        <v>256.90139877044254</v>
      </c>
      <c r="S109" s="38">
        <f t="shared" si="44"/>
        <v>151.86991539650683</v>
      </c>
      <c r="T109" s="38">
        <f t="shared" si="45"/>
        <v>19.4411232557903</v>
      </c>
      <c r="U109" s="16">
        <f t="shared" si="46"/>
        <v>89903.23087337217</v>
      </c>
      <c r="V109" s="16">
        <f t="shared" si="47"/>
        <v>38.961884419136204</v>
      </c>
      <c r="W109" s="16">
        <f t="shared" si="48"/>
        <v>65.90747469553557</v>
      </c>
      <c r="X109" s="16">
        <f t="shared" si="49"/>
        <v>514.8551590519461</v>
      </c>
      <c r="Z109" s="36">
        <f t="shared" si="50"/>
        <v>0.5</v>
      </c>
      <c r="AA109" s="92">
        <v>0.7026812695655735</v>
      </c>
      <c r="AB109" s="92">
        <v>-0.20268126956557353</v>
      </c>
    </row>
    <row r="110" spans="2:28" ht="14.25">
      <c r="B110" s="16" t="s">
        <v>387</v>
      </c>
      <c r="C110" s="8" t="s">
        <v>257</v>
      </c>
      <c r="D110" s="52">
        <v>4479798.0164</v>
      </c>
      <c r="E110" s="52">
        <v>573466.47735</v>
      </c>
      <c r="F110" s="38">
        <v>6376</v>
      </c>
      <c r="G110" s="16">
        <v>12300</v>
      </c>
      <c r="H110" s="38">
        <v>-5924</v>
      </c>
      <c r="I110" s="38">
        <v>1</v>
      </c>
      <c r="J110" s="17">
        <v>0.5</v>
      </c>
      <c r="L110" s="37">
        <f t="shared" si="25"/>
        <v>5.7346647735</v>
      </c>
      <c r="M110" s="37">
        <f t="shared" si="26"/>
        <v>44.797980164</v>
      </c>
      <c r="N110" s="37">
        <f t="shared" si="27"/>
        <v>3.4004815081815587</v>
      </c>
      <c r="O110" s="38">
        <f t="shared" si="40"/>
        <v>32.8863800644218</v>
      </c>
      <c r="P110" s="38">
        <f t="shared" si="41"/>
        <v>2006.8590267741376</v>
      </c>
      <c r="Q110" s="38">
        <f t="shared" si="42"/>
        <v>11.563274487484728</v>
      </c>
      <c r="R110" s="38">
        <f t="shared" si="43"/>
        <v>256.90139877044254</v>
      </c>
      <c r="S110" s="38">
        <f t="shared" si="44"/>
        <v>152.3347031515663</v>
      </c>
      <c r="T110" s="38">
        <f t="shared" si="45"/>
        <v>19.500621517906936</v>
      </c>
      <c r="U110" s="16">
        <f t="shared" si="46"/>
        <v>89903.23087337217</v>
      </c>
      <c r="V110" s="16">
        <f t="shared" si="47"/>
        <v>39.32070106871941</v>
      </c>
      <c r="W110" s="16">
        <f t="shared" si="48"/>
        <v>66.31150286968993</v>
      </c>
      <c r="X110" s="16">
        <f t="shared" si="49"/>
        <v>518.0113411212282</v>
      </c>
      <c r="Z110" s="36">
        <f t="shared" si="50"/>
        <v>0.5</v>
      </c>
      <c r="AA110" s="92">
        <v>0.7841274723363085</v>
      </c>
      <c r="AB110" s="92">
        <v>-0.28412747233630853</v>
      </c>
    </row>
    <row r="111" spans="2:28" ht="14.25">
      <c r="B111" s="16" t="s">
        <v>387</v>
      </c>
      <c r="C111" s="8" t="s">
        <v>257</v>
      </c>
      <c r="D111" s="52">
        <v>4479798.0164</v>
      </c>
      <c r="E111" s="52">
        <v>573466.47735</v>
      </c>
      <c r="F111" s="38">
        <v>6376</v>
      </c>
      <c r="G111" s="16">
        <v>13300</v>
      </c>
      <c r="H111" s="38">
        <v>-6924</v>
      </c>
      <c r="I111" s="38">
        <v>1</v>
      </c>
      <c r="J111" s="17">
        <v>0.59</v>
      </c>
      <c r="L111" s="37">
        <f t="shared" si="25"/>
        <v>5.7346647735</v>
      </c>
      <c r="M111" s="37">
        <f t="shared" si="26"/>
        <v>44.797980164</v>
      </c>
      <c r="N111" s="37">
        <f t="shared" si="27"/>
        <v>3.412084237535656</v>
      </c>
      <c r="O111" s="38">
        <f t="shared" si="40"/>
        <v>32.8863800644218</v>
      </c>
      <c r="P111" s="38">
        <f t="shared" si="41"/>
        <v>2006.8590267741376</v>
      </c>
      <c r="Q111" s="38">
        <f t="shared" si="42"/>
        <v>11.64231884403928</v>
      </c>
      <c r="R111" s="38">
        <f t="shared" si="43"/>
        <v>256.90139877044254</v>
      </c>
      <c r="S111" s="38">
        <f t="shared" si="44"/>
        <v>152.85448199101938</v>
      </c>
      <c r="T111" s="38">
        <f t="shared" si="45"/>
        <v>19.567159281210333</v>
      </c>
      <c r="U111" s="16">
        <f t="shared" si="46"/>
        <v>89903.23087337217</v>
      </c>
      <c r="V111" s="16">
        <f t="shared" si="47"/>
        <v>39.72457261611077</v>
      </c>
      <c r="W111" s="16">
        <f t="shared" si="48"/>
        <v>66.7647957567673</v>
      </c>
      <c r="X111" s="16">
        <f t="shared" si="49"/>
        <v>521.5523686382352</v>
      </c>
      <c r="Z111" s="36">
        <f t="shared" si="50"/>
        <v>0.59</v>
      </c>
      <c r="AA111" s="92">
        <v>0.8826820184980306</v>
      </c>
      <c r="AB111" s="92">
        <v>-0.29268201849803066</v>
      </c>
    </row>
    <row r="112" spans="2:28" ht="14.25">
      <c r="B112" s="16" t="s">
        <v>380</v>
      </c>
      <c r="C112" s="8" t="s">
        <v>242</v>
      </c>
      <c r="D112" s="52">
        <v>4474891.0381</v>
      </c>
      <c r="E112" s="52">
        <v>576971.12739</v>
      </c>
      <c r="F112" s="38">
        <v>5847</v>
      </c>
      <c r="G112" s="16">
        <v>10456</v>
      </c>
      <c r="H112" s="38">
        <v>-4609</v>
      </c>
      <c r="I112" s="38">
        <v>1</v>
      </c>
      <c r="J112" s="17">
        <v>0.85</v>
      </c>
      <c r="L112" s="37">
        <f t="shared" si="25"/>
        <v>5.7697112739000005</v>
      </c>
      <c r="M112" s="37">
        <f t="shared" si="26"/>
        <v>44.748910380999995</v>
      </c>
      <c r="N112" s="37">
        <f t="shared" si="27"/>
        <v>3.385343493877606</v>
      </c>
      <c r="O112" s="38">
        <f aca="true" t="shared" si="51" ref="O112:O143">L112*L112</f>
        <v>33.289568184168765</v>
      </c>
      <c r="P112" s="38">
        <f aca="true" t="shared" si="52" ref="P112:P143">M112*M112</f>
        <v>2002.464980286769</v>
      </c>
      <c r="Q112" s="38">
        <f aca="true" t="shared" si="53" ref="Q112:Q143">N112*N112</f>
        <v>11.460550571539438</v>
      </c>
      <c r="R112" s="38">
        <f aca="true" t="shared" si="54" ref="R112:R143">L112*M112</f>
        <v>258.1882927199964</v>
      </c>
      <c r="S112" s="38">
        <f t="shared" si="44"/>
        <v>151.4904326164304</v>
      </c>
      <c r="T112" s="38">
        <f aca="true" t="shared" si="55" ref="T112:T143">L112*N112</f>
        <v>19.53245452264964</v>
      </c>
      <c r="U112" s="16">
        <f aca="true" t="shared" si="56" ref="U112:U143">M112*M112*M112</f>
        <v>89608.12594394355</v>
      </c>
      <c r="V112" s="16">
        <f aca="true" t="shared" si="57" ref="V112:V143">N112*N112*N112</f>
        <v>38.79790031361632</v>
      </c>
      <c r="W112" s="16">
        <f aca="true" t="shared" si="58" ref="W112:W143">L112*Q112</f>
        <v>66.12406783771219</v>
      </c>
      <c r="X112" s="16">
        <f aca="true" t="shared" si="59" ref="X112:X143">M112*Q112</f>
        <v>512.8471504427365</v>
      </c>
      <c r="Z112" s="36">
        <f aca="true" t="shared" si="60" ref="Z112:Z143">J112</f>
        <v>0.85</v>
      </c>
      <c r="AA112" s="92">
        <v>0.6972195496540508</v>
      </c>
      <c r="AB112" s="92">
        <v>0.15278045034594923</v>
      </c>
    </row>
    <row r="113" spans="2:28" ht="12.75">
      <c r="B113" s="16" t="s">
        <v>515</v>
      </c>
      <c r="C113" s="8" t="s">
        <v>511</v>
      </c>
      <c r="D113" s="27">
        <v>4467112</v>
      </c>
      <c r="E113" s="27">
        <v>575450</v>
      </c>
      <c r="F113" s="27">
        <v>5729</v>
      </c>
      <c r="G113" s="16">
        <v>1501.975</v>
      </c>
      <c r="H113" s="38">
        <v>4227.025</v>
      </c>
      <c r="I113" s="38">
        <v>1</v>
      </c>
      <c r="J113" s="36">
        <v>0.41850832696129636</v>
      </c>
      <c r="L113" s="37">
        <f t="shared" si="25"/>
        <v>5.7545</v>
      </c>
      <c r="M113" s="37">
        <f t="shared" si="26"/>
        <v>44.67112</v>
      </c>
      <c r="N113" s="37">
        <f t="shared" si="27"/>
        <v>3.2870189622371644</v>
      </c>
      <c r="O113" s="38">
        <f t="shared" si="51"/>
        <v>33.114270250000004</v>
      </c>
      <c r="P113" s="38">
        <f t="shared" si="52"/>
        <v>1995.5089620544002</v>
      </c>
      <c r="Q113" s="38">
        <f t="shared" si="53"/>
        <v>10.804493658106685</v>
      </c>
      <c r="R113" s="38">
        <f t="shared" si="54"/>
        <v>257.05996004</v>
      </c>
      <c r="S113" s="38">
        <f t="shared" si="44"/>
        <v>146.83481850437184</v>
      </c>
      <c r="T113" s="38">
        <f t="shared" si="55"/>
        <v>18.915150618193763</v>
      </c>
      <c r="U113" s="16">
        <f t="shared" si="56"/>
        <v>89141.62030500756</v>
      </c>
      <c r="V113" s="16">
        <f t="shared" si="57"/>
        <v>35.51457553156786</v>
      </c>
      <c r="W113" s="16">
        <f t="shared" si="58"/>
        <v>62.17445875557492</v>
      </c>
      <c r="X113" s="16">
        <f t="shared" si="59"/>
        <v>482.6488327405227</v>
      </c>
      <c r="Z113" s="36">
        <f t="shared" si="60"/>
        <v>0.41850832696129636</v>
      </c>
      <c r="AA113" s="92">
        <v>0.3061475319680085</v>
      </c>
      <c r="AB113" s="92">
        <v>0.11236079499328788</v>
      </c>
    </row>
    <row r="114" spans="2:28" ht="12.75">
      <c r="B114" s="16" t="s">
        <v>515</v>
      </c>
      <c r="C114" s="8" t="s">
        <v>511</v>
      </c>
      <c r="D114" s="27">
        <v>4467112</v>
      </c>
      <c r="E114" s="27">
        <v>575450</v>
      </c>
      <c r="F114" s="27">
        <v>5729</v>
      </c>
      <c r="G114" s="16">
        <v>3934.08</v>
      </c>
      <c r="H114" s="38">
        <v>1794.92</v>
      </c>
      <c r="I114" s="38">
        <v>1</v>
      </c>
      <c r="J114" s="36">
        <v>0.4793736552744964</v>
      </c>
      <c r="L114" s="37">
        <f t="shared" si="25"/>
        <v>5.7545</v>
      </c>
      <c r="M114" s="37">
        <f t="shared" si="26"/>
        <v>44.67112</v>
      </c>
      <c r="N114" s="37">
        <f t="shared" si="27"/>
        <v>3.3135083917250827</v>
      </c>
      <c r="O114" s="38">
        <f t="shared" si="51"/>
        <v>33.114270250000004</v>
      </c>
      <c r="P114" s="38">
        <f t="shared" si="52"/>
        <v>1995.5089620544002</v>
      </c>
      <c r="Q114" s="38">
        <f t="shared" si="53"/>
        <v>10.979337862032544</v>
      </c>
      <c r="R114" s="38">
        <f t="shared" si="54"/>
        <v>257.05996004</v>
      </c>
      <c r="S114" s="38">
        <f t="shared" si="44"/>
        <v>148.01813098775818</v>
      </c>
      <c r="T114" s="38">
        <f t="shared" si="55"/>
        <v>19.067584040181988</v>
      </c>
      <c r="U114" s="16">
        <f t="shared" si="56"/>
        <v>89141.62030500756</v>
      </c>
      <c r="V114" s="16">
        <f t="shared" si="57"/>
        <v>36.380128141429765</v>
      </c>
      <c r="W114" s="16">
        <f t="shared" si="58"/>
        <v>63.18059972706628</v>
      </c>
      <c r="X114" s="16">
        <f t="shared" si="59"/>
        <v>490.45931915539927</v>
      </c>
      <c r="Z114" s="36">
        <f t="shared" si="60"/>
        <v>0.4793736552744964</v>
      </c>
      <c r="AA114" s="92">
        <v>0.3748975732525537</v>
      </c>
      <c r="AB114" s="92">
        <v>0.1044760820219427</v>
      </c>
    </row>
    <row r="115" spans="2:28" ht="12.75">
      <c r="B115" s="16" t="s">
        <v>515</v>
      </c>
      <c r="C115" s="8" t="s">
        <v>511</v>
      </c>
      <c r="D115" s="27">
        <v>4467112</v>
      </c>
      <c r="E115" s="27">
        <v>575450</v>
      </c>
      <c r="F115" s="27">
        <v>5729</v>
      </c>
      <c r="G115" s="16">
        <v>6421.21</v>
      </c>
      <c r="H115" s="38">
        <v>-692.21</v>
      </c>
      <c r="I115" s="38">
        <v>1</v>
      </c>
      <c r="J115" s="36">
        <v>0.49917205424572453</v>
      </c>
      <c r="L115" s="37">
        <f t="shared" si="25"/>
        <v>5.7545</v>
      </c>
      <c r="M115" s="37">
        <f t="shared" si="26"/>
        <v>44.67112</v>
      </c>
      <c r="N115" s="37">
        <f t="shared" si="27"/>
        <v>3.3410423430676497</v>
      </c>
      <c r="O115" s="38">
        <f t="shared" si="51"/>
        <v>33.114270250000004</v>
      </c>
      <c r="P115" s="38">
        <f t="shared" si="52"/>
        <v>1995.5089620544002</v>
      </c>
      <c r="Q115" s="38">
        <f t="shared" si="53"/>
        <v>11.16256393817097</v>
      </c>
      <c r="R115" s="38">
        <f t="shared" si="54"/>
        <v>257.05996004</v>
      </c>
      <c r="S115" s="38">
        <f t="shared" si="44"/>
        <v>149.24810343225616</v>
      </c>
      <c r="T115" s="38">
        <f t="shared" si="55"/>
        <v>19.22602816318279</v>
      </c>
      <c r="U115" s="16">
        <f t="shared" si="56"/>
        <v>89141.62030500756</v>
      </c>
      <c r="V115" s="16">
        <f t="shared" si="57"/>
        <v>37.29459877462919</v>
      </c>
      <c r="W115" s="16">
        <f t="shared" si="58"/>
        <v>64.23497418220485</v>
      </c>
      <c r="X115" s="16">
        <f t="shared" si="59"/>
        <v>498.644233189708</v>
      </c>
      <c r="Z115" s="36">
        <f t="shared" si="60"/>
        <v>0.49917205424572453</v>
      </c>
      <c r="AA115" s="92">
        <v>0.4899443663671832</v>
      </c>
      <c r="AB115" s="92">
        <v>0.009227687878541335</v>
      </c>
    </row>
    <row r="116" spans="2:28" ht="12.75">
      <c r="B116" s="16" t="s">
        <v>515</v>
      </c>
      <c r="C116" s="8" t="s">
        <v>511</v>
      </c>
      <c r="D116" s="27">
        <v>4467112</v>
      </c>
      <c r="E116" s="27">
        <v>575450</v>
      </c>
      <c r="F116" s="27">
        <v>5729</v>
      </c>
      <c r="G116" s="16">
        <v>8049.95</v>
      </c>
      <c r="H116" s="38">
        <v>-2320.95</v>
      </c>
      <c r="I116" s="38">
        <v>1</v>
      </c>
      <c r="J116" s="36">
        <v>0.6863033268422744</v>
      </c>
      <c r="L116" s="37">
        <f t="shared" si="25"/>
        <v>5.7545</v>
      </c>
      <c r="M116" s="37">
        <f t="shared" si="26"/>
        <v>44.67112</v>
      </c>
      <c r="N116" s="37">
        <f t="shared" si="27"/>
        <v>3.359322733662312</v>
      </c>
      <c r="O116" s="38">
        <f t="shared" si="51"/>
        <v>33.114270250000004</v>
      </c>
      <c r="P116" s="38">
        <f t="shared" si="52"/>
        <v>1995.5089620544002</v>
      </c>
      <c r="Q116" s="38">
        <f t="shared" si="53"/>
        <v>11.285049228900428</v>
      </c>
      <c r="R116" s="38">
        <f t="shared" si="54"/>
        <v>257.05996004</v>
      </c>
      <c r="S116" s="38">
        <f t="shared" si="44"/>
        <v>150.06470895415717</v>
      </c>
      <c r="T116" s="38">
        <f t="shared" si="55"/>
        <v>19.331222670859773</v>
      </c>
      <c r="U116" s="16">
        <f t="shared" si="56"/>
        <v>89141.62030500756</v>
      </c>
      <c r="V116" s="16">
        <f t="shared" si="57"/>
        <v>37.910122425143555</v>
      </c>
      <c r="W116" s="16">
        <f t="shared" si="58"/>
        <v>64.93981578770752</v>
      </c>
      <c r="X116" s="16">
        <f t="shared" si="59"/>
        <v>504.11578831011855</v>
      </c>
      <c r="Z116" s="36">
        <f t="shared" si="60"/>
        <v>0.6863033268422744</v>
      </c>
      <c r="AA116" s="92">
        <v>0.5908668548030391</v>
      </c>
      <c r="AB116" s="92">
        <v>0.09543647203923522</v>
      </c>
    </row>
    <row r="117" spans="2:28" ht="12.75">
      <c r="B117" s="16" t="s">
        <v>515</v>
      </c>
      <c r="C117" s="8" t="s">
        <v>511</v>
      </c>
      <c r="D117" s="27">
        <v>4467112</v>
      </c>
      <c r="E117" s="27">
        <v>575450</v>
      </c>
      <c r="F117" s="27">
        <v>5729</v>
      </c>
      <c r="G117" s="16">
        <v>8545.175</v>
      </c>
      <c r="H117" s="38">
        <v>-2816.1749999999993</v>
      </c>
      <c r="I117" s="38">
        <v>1</v>
      </c>
      <c r="J117" s="36">
        <v>0.5495717916502065</v>
      </c>
      <c r="L117" s="37">
        <f t="shared" si="25"/>
        <v>5.7545</v>
      </c>
      <c r="M117" s="37">
        <f t="shared" si="26"/>
        <v>44.67112</v>
      </c>
      <c r="N117" s="37">
        <f t="shared" si="27"/>
        <v>3.3649206850339177</v>
      </c>
      <c r="O117" s="38">
        <f t="shared" si="51"/>
        <v>33.114270250000004</v>
      </c>
      <c r="P117" s="38">
        <f t="shared" si="52"/>
        <v>1995.5089620544002</v>
      </c>
      <c r="Q117" s="38">
        <f t="shared" si="53"/>
        <v>11.32269121656913</v>
      </c>
      <c r="R117" s="38">
        <f t="shared" si="54"/>
        <v>257.05996004</v>
      </c>
      <c r="S117" s="38">
        <f t="shared" si="44"/>
        <v>150.31477571163234</v>
      </c>
      <c r="T117" s="38">
        <f t="shared" si="55"/>
        <v>19.36343608202768</v>
      </c>
      <c r="U117" s="16">
        <f t="shared" si="56"/>
        <v>89141.62030500756</v>
      </c>
      <c r="V117" s="16">
        <f t="shared" si="57"/>
        <v>38.09995788488532</v>
      </c>
      <c r="W117" s="16">
        <f t="shared" si="58"/>
        <v>65.15642660574706</v>
      </c>
      <c r="X117" s="16">
        <f t="shared" si="59"/>
        <v>505.7972980583056</v>
      </c>
      <c r="Z117" s="36">
        <f t="shared" si="60"/>
        <v>0.5495717916502065</v>
      </c>
      <c r="AA117" s="92">
        <v>0.6256888294837495</v>
      </c>
      <c r="AB117" s="92">
        <v>-0.07611703783354296</v>
      </c>
    </row>
    <row r="118" spans="2:28" ht="12.75">
      <c r="B118" s="16" t="s">
        <v>515</v>
      </c>
      <c r="C118" s="8" t="s">
        <v>511</v>
      </c>
      <c r="D118" s="27">
        <v>4467112</v>
      </c>
      <c r="E118" s="27">
        <v>575450</v>
      </c>
      <c r="F118" s="27">
        <v>5729</v>
      </c>
      <c r="G118" s="16">
        <v>11186.374999999998</v>
      </c>
      <c r="H118" s="38">
        <v>-5457.374999999998</v>
      </c>
      <c r="I118" s="38">
        <v>1</v>
      </c>
      <c r="J118" s="36">
        <v>0.8472425165147404</v>
      </c>
      <c r="L118" s="37">
        <f t="shared" si="25"/>
        <v>5.7545</v>
      </c>
      <c r="M118" s="37">
        <f t="shared" si="26"/>
        <v>44.67112</v>
      </c>
      <c r="N118" s="37">
        <f t="shared" si="27"/>
        <v>3.3950943433059986</v>
      </c>
      <c r="O118" s="38">
        <f t="shared" si="51"/>
        <v>33.114270250000004</v>
      </c>
      <c r="P118" s="38">
        <f t="shared" si="52"/>
        <v>1995.5089620544002</v>
      </c>
      <c r="Q118" s="38">
        <f t="shared" si="53"/>
        <v>11.52666559994839</v>
      </c>
      <c r="R118" s="38">
        <f t="shared" si="54"/>
        <v>257.05996004</v>
      </c>
      <c r="S118" s="38">
        <f t="shared" si="44"/>
        <v>151.66266682114346</v>
      </c>
      <c r="T118" s="38">
        <f t="shared" si="55"/>
        <v>19.53707039855437</v>
      </c>
      <c r="U118" s="16">
        <f t="shared" si="56"/>
        <v>89141.62030500756</v>
      </c>
      <c r="V118" s="16">
        <f t="shared" si="57"/>
        <v>39.13411717556462</v>
      </c>
      <c r="W118" s="16">
        <f t="shared" si="58"/>
        <v>66.33019719490301</v>
      </c>
      <c r="X118" s="16">
        <f t="shared" si="59"/>
        <v>514.9090622151665</v>
      </c>
      <c r="Z118" s="36">
        <f t="shared" si="60"/>
        <v>0.8472425165147404</v>
      </c>
      <c r="AA118" s="92">
        <v>0.8450108785455086</v>
      </c>
      <c r="AB118" s="92">
        <v>0.002231637969231759</v>
      </c>
    </row>
    <row r="119" spans="2:28" ht="12.75">
      <c r="B119" s="16" t="s">
        <v>515</v>
      </c>
      <c r="C119" s="8" t="s">
        <v>511</v>
      </c>
      <c r="D119" s="27">
        <v>4467112</v>
      </c>
      <c r="E119" s="27">
        <v>575450</v>
      </c>
      <c r="F119" s="27">
        <v>5729</v>
      </c>
      <c r="G119" s="16">
        <v>11516.525</v>
      </c>
      <c r="H119" s="38">
        <v>-5787.525</v>
      </c>
      <c r="I119" s="38">
        <v>1</v>
      </c>
      <c r="J119" s="36">
        <v>0.9713667365584193</v>
      </c>
      <c r="L119" s="37">
        <f t="shared" si="25"/>
        <v>5.7545</v>
      </c>
      <c r="M119" s="37">
        <f t="shared" si="26"/>
        <v>44.67112</v>
      </c>
      <c r="N119" s="37">
        <f t="shared" si="27"/>
        <v>3.398904142320954</v>
      </c>
      <c r="O119" s="38">
        <f t="shared" si="51"/>
        <v>33.114270250000004</v>
      </c>
      <c r="P119" s="38">
        <f t="shared" si="52"/>
        <v>1995.5089620544002</v>
      </c>
      <c r="Q119" s="38">
        <f t="shared" si="53"/>
        <v>11.55254936868654</v>
      </c>
      <c r="R119" s="38">
        <f t="shared" si="54"/>
        <v>257.05996004</v>
      </c>
      <c r="S119" s="38">
        <f t="shared" si="44"/>
        <v>151.83285481011643</v>
      </c>
      <c r="T119" s="38">
        <f t="shared" si="55"/>
        <v>19.55899388698593</v>
      </c>
      <c r="U119" s="16">
        <f t="shared" si="56"/>
        <v>89141.62030500756</v>
      </c>
      <c r="V119" s="16">
        <f t="shared" si="57"/>
        <v>39.266007903596005</v>
      </c>
      <c r="W119" s="16">
        <f t="shared" si="58"/>
        <v>66.47914534210669</v>
      </c>
      <c r="X119" s="16">
        <f t="shared" si="59"/>
        <v>516.0653191545207</v>
      </c>
      <c r="Z119" s="36">
        <f t="shared" si="60"/>
        <v>0.9713667365584193</v>
      </c>
      <c r="AA119" s="92">
        <v>0.876496724523804</v>
      </c>
      <c r="AB119" s="92">
        <v>0.09487001203461531</v>
      </c>
    </row>
    <row r="120" spans="2:28" ht="12.75">
      <c r="B120" s="16" t="s">
        <v>515</v>
      </c>
      <c r="C120" s="8" t="s">
        <v>511</v>
      </c>
      <c r="D120" s="27">
        <v>4467112</v>
      </c>
      <c r="E120" s="27">
        <v>575450</v>
      </c>
      <c r="F120" s="27">
        <v>5729</v>
      </c>
      <c r="G120" s="16">
        <v>12506.974999999999</v>
      </c>
      <c r="H120" s="38">
        <v>-6777.9749999999985</v>
      </c>
      <c r="I120" s="38">
        <v>1</v>
      </c>
      <c r="J120" s="36">
        <v>1.1137848560881758</v>
      </c>
      <c r="L120" s="37">
        <f t="shared" si="25"/>
        <v>5.7545</v>
      </c>
      <c r="M120" s="37">
        <f t="shared" si="26"/>
        <v>44.67112</v>
      </c>
      <c r="N120" s="37">
        <f t="shared" si="27"/>
        <v>3.4103850145636225</v>
      </c>
      <c r="O120" s="38">
        <f t="shared" si="51"/>
        <v>33.114270250000004</v>
      </c>
      <c r="P120" s="38">
        <f t="shared" si="52"/>
        <v>1995.5089620544002</v>
      </c>
      <c r="Q120" s="38">
        <f t="shared" si="53"/>
        <v>11.63072594756012</v>
      </c>
      <c r="R120" s="38">
        <f t="shared" si="54"/>
        <v>257.05996004</v>
      </c>
      <c r="S120" s="38">
        <f t="shared" si="44"/>
        <v>152.34571823177333</v>
      </c>
      <c r="T120" s="38">
        <f t="shared" si="55"/>
        <v>19.625060566306367</v>
      </c>
      <c r="U120" s="16">
        <f t="shared" si="56"/>
        <v>89141.62030500756</v>
      </c>
      <c r="V120" s="16">
        <f t="shared" si="57"/>
        <v>39.66525348005532</v>
      </c>
      <c r="W120" s="16">
        <f t="shared" si="58"/>
        <v>66.9290124652347</v>
      </c>
      <c r="X120" s="16">
        <f t="shared" si="59"/>
        <v>519.5575544905718</v>
      </c>
      <c r="Z120" s="36">
        <f t="shared" si="60"/>
        <v>1.1137848560881758</v>
      </c>
      <c r="AA120" s="92">
        <v>0.9765236220133602</v>
      </c>
      <c r="AB120" s="92">
        <v>0.1372612340748156</v>
      </c>
    </row>
    <row r="121" spans="2:28" ht="12.75">
      <c r="B121" s="16" t="s">
        <v>515</v>
      </c>
      <c r="C121" s="8" t="s">
        <v>511</v>
      </c>
      <c r="D121" s="27">
        <v>4467112</v>
      </c>
      <c r="E121" s="27">
        <v>575450</v>
      </c>
      <c r="F121" s="27">
        <v>5729</v>
      </c>
      <c r="G121" s="16">
        <v>13497.425</v>
      </c>
      <c r="H121" s="38">
        <v>-7768.424999999999</v>
      </c>
      <c r="I121" s="38">
        <v>1</v>
      </c>
      <c r="J121" s="36">
        <v>1.2373659087385787</v>
      </c>
      <c r="L121" s="37">
        <f t="shared" si="25"/>
        <v>5.7545</v>
      </c>
      <c r="M121" s="37">
        <f t="shared" si="26"/>
        <v>44.67112</v>
      </c>
      <c r="N121" s="37">
        <f t="shared" si="27"/>
        <v>3.421943710223647</v>
      </c>
      <c r="O121" s="38">
        <f t="shared" si="51"/>
        <v>33.114270250000004</v>
      </c>
      <c r="P121" s="38">
        <f t="shared" si="52"/>
        <v>1995.5089620544002</v>
      </c>
      <c r="Q121" s="38">
        <f t="shared" si="53"/>
        <v>11.709698755939181</v>
      </c>
      <c r="R121" s="38">
        <f t="shared" si="54"/>
        <v>257.05996004</v>
      </c>
      <c r="S121" s="38">
        <f t="shared" si="44"/>
        <v>152.86205811264577</v>
      </c>
      <c r="T121" s="38">
        <f t="shared" si="55"/>
        <v>19.69157508048198</v>
      </c>
      <c r="U121" s="16">
        <f t="shared" si="56"/>
        <v>89141.62030500756</v>
      </c>
      <c r="V121" s="16">
        <f t="shared" si="57"/>
        <v>40.069930006499746</v>
      </c>
      <c r="W121" s="16">
        <f t="shared" si="58"/>
        <v>67.38346149105202</v>
      </c>
      <c r="X121" s="16">
        <f t="shared" si="59"/>
        <v>523.0853582904099</v>
      </c>
      <c r="Z121" s="36">
        <f t="shared" si="60"/>
        <v>1.2373659087385787</v>
      </c>
      <c r="AA121" s="92">
        <v>1.0850318514251285</v>
      </c>
      <c r="AB121" s="92">
        <v>0.15233405731345018</v>
      </c>
    </row>
    <row r="122" spans="2:28" ht="12.75">
      <c r="B122" s="16" t="s">
        <v>515</v>
      </c>
      <c r="C122" s="8" t="s">
        <v>511</v>
      </c>
      <c r="D122" s="27">
        <v>4467112</v>
      </c>
      <c r="E122" s="27">
        <v>575450</v>
      </c>
      <c r="F122" s="27">
        <v>5729</v>
      </c>
      <c r="G122" s="16">
        <v>14542.9</v>
      </c>
      <c r="H122" s="38">
        <v>-8813.9</v>
      </c>
      <c r="I122" s="38">
        <v>1</v>
      </c>
      <c r="J122" s="36">
        <v>1.3357382356163492</v>
      </c>
      <c r="L122" s="37">
        <f t="shared" si="25"/>
        <v>5.7545</v>
      </c>
      <c r="M122" s="37">
        <f t="shared" si="26"/>
        <v>44.67112</v>
      </c>
      <c r="N122" s="37">
        <f t="shared" si="27"/>
        <v>3.434229861933657</v>
      </c>
      <c r="O122" s="38">
        <f t="shared" si="51"/>
        <v>33.114270250000004</v>
      </c>
      <c r="P122" s="38">
        <f t="shared" si="52"/>
        <v>1995.5089620544002</v>
      </c>
      <c r="Q122" s="38">
        <f t="shared" si="53"/>
        <v>11.793934744596866</v>
      </c>
      <c r="R122" s="38">
        <f t="shared" si="54"/>
        <v>257.05996004</v>
      </c>
      <c r="S122" s="38">
        <f t="shared" si="44"/>
        <v>153.41089427002183</v>
      </c>
      <c r="T122" s="38">
        <f t="shared" si="55"/>
        <v>19.76227574049723</v>
      </c>
      <c r="U122" s="16">
        <f t="shared" si="56"/>
        <v>89141.62030500756</v>
      </c>
      <c r="V122" s="16">
        <f t="shared" si="57"/>
        <v>40.503082889591454</v>
      </c>
      <c r="W122" s="16">
        <f t="shared" si="58"/>
        <v>67.86819748778267</v>
      </c>
      <c r="X122" s="16">
        <f t="shared" si="59"/>
        <v>526.848274248056</v>
      </c>
      <c r="Z122" s="36">
        <f t="shared" si="60"/>
        <v>1.3357382356163492</v>
      </c>
      <c r="AA122" s="92">
        <v>1.2089534456621323</v>
      </c>
      <c r="AB122" s="92">
        <v>0.12678478995421694</v>
      </c>
    </row>
    <row r="123" spans="2:28" ht="12.75">
      <c r="B123" s="16" t="s">
        <v>515</v>
      </c>
      <c r="C123" s="8" t="s">
        <v>511</v>
      </c>
      <c r="D123" s="27">
        <v>4467112</v>
      </c>
      <c r="E123" s="27">
        <v>575450</v>
      </c>
      <c r="F123" s="27">
        <v>5729</v>
      </c>
      <c r="G123" s="16">
        <v>15478.324999999997</v>
      </c>
      <c r="H123" s="38">
        <v>-9749.324999999997</v>
      </c>
      <c r="I123" s="38">
        <v>1</v>
      </c>
      <c r="J123" s="36">
        <v>1.4337595796165705</v>
      </c>
      <c r="L123" s="37">
        <f t="shared" si="25"/>
        <v>5.7545</v>
      </c>
      <c r="M123" s="37">
        <f t="shared" si="26"/>
        <v>44.67112</v>
      </c>
      <c r="N123" s="37">
        <f t="shared" si="27"/>
        <v>3.4452977585667974</v>
      </c>
      <c r="O123" s="38">
        <f t="shared" si="51"/>
        <v>33.114270250000004</v>
      </c>
      <c r="P123" s="38">
        <f t="shared" si="52"/>
        <v>1995.5089620544002</v>
      </c>
      <c r="Q123" s="38">
        <f t="shared" si="53"/>
        <v>11.870076645185398</v>
      </c>
      <c r="R123" s="38">
        <f t="shared" si="54"/>
        <v>257.05996004</v>
      </c>
      <c r="S123" s="38">
        <f t="shared" si="44"/>
        <v>153.90530960866843</v>
      </c>
      <c r="T123" s="38">
        <f t="shared" si="55"/>
        <v>19.825965951672636</v>
      </c>
      <c r="U123" s="16">
        <f t="shared" si="56"/>
        <v>89141.62030500756</v>
      </c>
      <c r="V123" s="16">
        <f t="shared" si="57"/>
        <v>40.89594845967334</v>
      </c>
      <c r="W123" s="16">
        <f t="shared" si="58"/>
        <v>68.30635605471937</v>
      </c>
      <c r="X123" s="16">
        <f t="shared" si="59"/>
        <v>530.2496182262744</v>
      </c>
      <c r="Z123" s="36">
        <f t="shared" si="60"/>
        <v>1.4337595796165705</v>
      </c>
      <c r="AA123" s="92">
        <v>1.328161321833477</v>
      </c>
      <c r="AB123" s="92">
        <v>0.10559825778309362</v>
      </c>
    </row>
    <row r="124" spans="2:28" ht="12.75">
      <c r="B124" s="16" t="s">
        <v>515</v>
      </c>
      <c r="C124" s="8" t="s">
        <v>511</v>
      </c>
      <c r="D124" s="27">
        <v>4467112</v>
      </c>
      <c r="E124" s="27">
        <v>575450</v>
      </c>
      <c r="F124" s="27">
        <v>5729</v>
      </c>
      <c r="G124" s="16">
        <v>16523.8</v>
      </c>
      <c r="H124" s="38">
        <v>-10794.8</v>
      </c>
      <c r="I124" s="38">
        <v>1</v>
      </c>
      <c r="J124" s="36">
        <v>1.501847747346006</v>
      </c>
      <c r="L124" s="37">
        <f t="shared" si="25"/>
        <v>5.7545</v>
      </c>
      <c r="M124" s="37">
        <f t="shared" si="26"/>
        <v>44.67112</v>
      </c>
      <c r="N124" s="37">
        <f t="shared" si="27"/>
        <v>3.457752488544466</v>
      </c>
      <c r="O124" s="38">
        <f t="shared" si="51"/>
        <v>33.114270250000004</v>
      </c>
      <c r="P124" s="38">
        <f t="shared" si="52"/>
        <v>1995.5089620544002</v>
      </c>
      <c r="Q124" s="38">
        <f t="shared" si="53"/>
        <v>11.956052272035446</v>
      </c>
      <c r="R124" s="38">
        <f t="shared" si="54"/>
        <v>257.05996004</v>
      </c>
      <c r="S124" s="38">
        <f t="shared" si="44"/>
        <v>154.46167634606846</v>
      </c>
      <c r="T124" s="38">
        <f t="shared" si="55"/>
        <v>19.89763669532913</v>
      </c>
      <c r="U124" s="16">
        <f t="shared" si="56"/>
        <v>89141.62030500756</v>
      </c>
      <c r="V124" s="16">
        <f t="shared" si="57"/>
        <v>41.34106949679828</v>
      </c>
      <c r="W124" s="16">
        <f t="shared" si="58"/>
        <v>68.80110279942798</v>
      </c>
      <c r="X124" s="16">
        <f t="shared" si="59"/>
        <v>534.0902457703681</v>
      </c>
      <c r="Z124" s="36">
        <f t="shared" si="60"/>
        <v>1.501847747346006</v>
      </c>
      <c r="AA124" s="92">
        <v>1.4708907256135717</v>
      </c>
      <c r="AB124" s="92">
        <v>0.030957021732434198</v>
      </c>
    </row>
    <row r="125" spans="2:28" ht="12.75">
      <c r="B125" s="16" t="s">
        <v>515</v>
      </c>
      <c r="C125" s="8" t="s">
        <v>511</v>
      </c>
      <c r="D125" s="27">
        <v>4467112</v>
      </c>
      <c r="E125" s="27">
        <v>575450</v>
      </c>
      <c r="F125" s="27">
        <v>5729</v>
      </c>
      <c r="G125" s="16">
        <v>17877.415</v>
      </c>
      <c r="H125" s="38">
        <v>-12148.415</v>
      </c>
      <c r="I125" s="38">
        <v>1</v>
      </c>
      <c r="J125" s="36">
        <v>1.6512964953359859</v>
      </c>
      <c r="L125" s="37">
        <f t="shared" si="25"/>
        <v>5.7545</v>
      </c>
      <c r="M125" s="37">
        <f t="shared" si="26"/>
        <v>44.67112</v>
      </c>
      <c r="N125" s="37">
        <f t="shared" si="27"/>
        <v>3.474012484593406</v>
      </c>
      <c r="O125" s="38">
        <f t="shared" si="51"/>
        <v>33.114270250000004</v>
      </c>
      <c r="P125" s="38">
        <f t="shared" si="52"/>
        <v>1995.5089620544002</v>
      </c>
      <c r="Q125" s="38">
        <f t="shared" si="53"/>
        <v>12.068762743110849</v>
      </c>
      <c r="R125" s="38">
        <f t="shared" si="54"/>
        <v>257.05996004</v>
      </c>
      <c r="S125" s="38">
        <f t="shared" si="44"/>
        <v>155.1880285807702</v>
      </c>
      <c r="T125" s="38">
        <f t="shared" si="55"/>
        <v>19.991204842592754</v>
      </c>
      <c r="U125" s="16">
        <f t="shared" si="56"/>
        <v>89141.62030500756</v>
      </c>
      <c r="V125" s="16">
        <f t="shared" si="57"/>
        <v>41.92703244316285</v>
      </c>
      <c r="W125" s="16">
        <f t="shared" si="58"/>
        <v>69.44969520523138</v>
      </c>
      <c r="X125" s="16">
        <f t="shared" si="59"/>
        <v>539.1251487490339</v>
      </c>
      <c r="Z125" s="36">
        <f t="shared" si="60"/>
        <v>1.6512964953359859</v>
      </c>
      <c r="AA125" s="92">
        <v>1.670908998484947</v>
      </c>
      <c r="AB125" s="92">
        <v>-0.019612503148961125</v>
      </c>
    </row>
    <row r="126" spans="2:28" ht="14.25">
      <c r="B126" s="16" t="s">
        <v>381</v>
      </c>
      <c r="C126" s="8" t="s">
        <v>240</v>
      </c>
      <c r="D126" s="52">
        <v>4467053.0479</v>
      </c>
      <c r="E126" s="52">
        <v>559400.7579</v>
      </c>
      <c r="F126" s="38">
        <v>6379</v>
      </c>
      <c r="G126" s="16">
        <v>12195</v>
      </c>
      <c r="H126" s="38">
        <v>-5816</v>
      </c>
      <c r="I126" s="38">
        <v>1</v>
      </c>
      <c r="J126" s="17">
        <v>1.1</v>
      </c>
      <c r="L126" s="37">
        <f t="shared" si="25"/>
        <v>5.5940075789999995</v>
      </c>
      <c r="M126" s="37">
        <f t="shared" si="26"/>
        <v>44.670530479</v>
      </c>
      <c r="N126" s="37">
        <f t="shared" si="27"/>
        <v>3.399233133005194</v>
      </c>
      <c r="O126" s="38">
        <f t="shared" si="51"/>
        <v>31.292920793909435</v>
      </c>
      <c r="P126" s="38">
        <f t="shared" si="52"/>
        <v>1995.4562932752679</v>
      </c>
      <c r="Q126" s="38">
        <f t="shared" si="53"/>
        <v>11.554785892520307</v>
      </c>
      <c r="R126" s="38">
        <f t="shared" si="54"/>
        <v>249.88728605747647</v>
      </c>
      <c r="S126" s="38">
        <f t="shared" si="44"/>
        <v>151.8455472731352</v>
      </c>
      <c r="T126" s="38">
        <f t="shared" si="55"/>
        <v>19.01533590881897</v>
      </c>
      <c r="U126" s="16">
        <f t="shared" si="56"/>
        <v>89138.09116826522</v>
      </c>
      <c r="V126" s="16">
        <f t="shared" si="57"/>
        <v>39.277411050636026</v>
      </c>
      <c r="W126" s="16">
        <f t="shared" si="58"/>
        <v>64.63755985648088</v>
      </c>
      <c r="X126" s="16">
        <f t="shared" si="59"/>
        <v>516.1584153901476</v>
      </c>
      <c r="Z126" s="36">
        <f t="shared" si="60"/>
        <v>1.1</v>
      </c>
      <c r="AA126" s="92">
        <v>0.935994885540083</v>
      </c>
      <c r="AB126" s="92">
        <v>0.16400511445991706</v>
      </c>
    </row>
    <row r="127" spans="2:28" ht="14.25">
      <c r="B127" s="16" t="s">
        <v>381</v>
      </c>
      <c r="C127" s="16" t="s">
        <v>240</v>
      </c>
      <c r="D127" s="16">
        <v>4467053.0479</v>
      </c>
      <c r="E127" s="16">
        <v>559400.7579</v>
      </c>
      <c r="F127" s="16">
        <v>6379</v>
      </c>
      <c r="G127" s="16">
        <v>12913</v>
      </c>
      <c r="H127" s="38">
        <v>-6534</v>
      </c>
      <c r="I127" s="38">
        <v>3</v>
      </c>
      <c r="J127" s="17">
        <v>1.19</v>
      </c>
      <c r="L127" s="37">
        <f t="shared" si="25"/>
        <v>5.5940075789999995</v>
      </c>
      <c r="M127" s="37">
        <f t="shared" si="26"/>
        <v>44.670530479</v>
      </c>
      <c r="N127" s="37">
        <f t="shared" si="27"/>
        <v>3.407549767264351</v>
      </c>
      <c r="O127" s="38">
        <f t="shared" si="51"/>
        <v>31.292920793909435</v>
      </c>
      <c r="P127" s="38">
        <f t="shared" si="52"/>
        <v>1995.4562932752679</v>
      </c>
      <c r="Q127" s="38">
        <f t="shared" si="53"/>
        <v>11.611395416383333</v>
      </c>
      <c r="R127" s="38">
        <f t="shared" si="54"/>
        <v>249.88728605747647</v>
      </c>
      <c r="S127" s="38">
        <f t="shared" si="44"/>
        <v>152.21705573729156</v>
      </c>
      <c r="T127" s="38">
        <f t="shared" si="55"/>
        <v>19.061859223896466</v>
      </c>
      <c r="U127" s="16">
        <f t="shared" si="56"/>
        <v>89138.09116826522</v>
      </c>
      <c r="V127" s="16">
        <f t="shared" si="57"/>
        <v>39.56640774871138</v>
      </c>
      <c r="W127" s="16">
        <f t="shared" si="58"/>
        <v>64.95423396201421</v>
      </c>
      <c r="X127" s="16">
        <f t="shared" si="59"/>
        <v>518.6871928512726</v>
      </c>
      <c r="Z127" s="36">
        <f t="shared" si="60"/>
        <v>1.19</v>
      </c>
      <c r="AA127" s="92">
        <v>1.0078548098887268</v>
      </c>
      <c r="AB127" s="92">
        <v>0.18214519011127317</v>
      </c>
    </row>
    <row r="128" spans="2:28" ht="14.25">
      <c r="B128" s="16" t="s">
        <v>383</v>
      </c>
      <c r="C128" s="8" t="s">
        <v>335</v>
      </c>
      <c r="D128" s="52">
        <v>4463882.464</v>
      </c>
      <c r="E128" s="52">
        <v>559639.0698</v>
      </c>
      <c r="F128" s="38">
        <v>6179</v>
      </c>
      <c r="G128" s="16">
        <v>9300</v>
      </c>
      <c r="H128" s="38">
        <v>-3121</v>
      </c>
      <c r="I128" s="38">
        <v>1</v>
      </c>
      <c r="J128" s="17">
        <v>0.79</v>
      </c>
      <c r="L128" s="37">
        <f t="shared" si="25"/>
        <v>5.596390698</v>
      </c>
      <c r="M128" s="37">
        <f t="shared" si="26"/>
        <v>44.638824639999996</v>
      </c>
      <c r="N128" s="37">
        <f t="shared" si="27"/>
        <v>3.3683756682015233</v>
      </c>
      <c r="O128" s="38">
        <f t="shared" si="51"/>
        <v>31.31958884466093</v>
      </c>
      <c r="P128" s="38">
        <f t="shared" si="52"/>
        <v>1992.6246652406708</v>
      </c>
      <c r="Q128" s="38">
        <f t="shared" si="53"/>
        <v>11.345954642132059</v>
      </c>
      <c r="R128" s="38">
        <f t="shared" si="54"/>
        <v>249.8163029849492</v>
      </c>
      <c r="S128" s="38">
        <f t="shared" si="44"/>
        <v>150.36033077449062</v>
      </c>
      <c r="T128" s="38">
        <f t="shared" si="55"/>
        <v>18.850746256892542</v>
      </c>
      <c r="U128" s="16">
        <f t="shared" si="56"/>
        <v>88948.423005017</v>
      </c>
      <c r="V128" s="16">
        <f t="shared" si="57"/>
        <v>38.21743754907575</v>
      </c>
      <c r="W128" s="16">
        <f t="shared" si="58"/>
        <v>63.496395019157774</v>
      </c>
      <c r="X128" s="16">
        <f t="shared" si="59"/>
        <v>506.47007964352684</v>
      </c>
      <c r="Z128" s="36">
        <f t="shared" si="60"/>
        <v>0.79</v>
      </c>
      <c r="AA128" s="92">
        <v>0.7265546139019534</v>
      </c>
      <c r="AB128" s="92">
        <v>0.06344538609804662</v>
      </c>
    </row>
    <row r="129" spans="2:28" ht="14.25">
      <c r="B129" s="16" t="s">
        <v>383</v>
      </c>
      <c r="C129" s="8" t="s">
        <v>335</v>
      </c>
      <c r="D129" s="52">
        <v>4463882.464</v>
      </c>
      <c r="E129" s="52">
        <v>559639.0698</v>
      </c>
      <c r="F129" s="38">
        <v>6179</v>
      </c>
      <c r="G129" s="16">
        <v>10343</v>
      </c>
      <c r="H129" s="38">
        <v>-4164</v>
      </c>
      <c r="I129" s="38">
        <v>1</v>
      </c>
      <c r="J129" s="17">
        <v>0.76</v>
      </c>
      <c r="L129" s="37">
        <f t="shared" si="25"/>
        <v>5.596390698</v>
      </c>
      <c r="M129" s="37">
        <f t="shared" si="26"/>
        <v>44.638824639999996</v>
      </c>
      <c r="N129" s="37">
        <f t="shared" si="27"/>
        <v>3.3802512202706905</v>
      </c>
      <c r="O129" s="38">
        <f t="shared" si="51"/>
        <v>31.31958884466093</v>
      </c>
      <c r="P129" s="38">
        <f t="shared" si="52"/>
        <v>1992.6246652406708</v>
      </c>
      <c r="Q129" s="38">
        <f t="shared" si="53"/>
        <v>11.426098312141493</v>
      </c>
      <c r="R129" s="38">
        <f t="shared" si="54"/>
        <v>249.8163029849492</v>
      </c>
      <c r="S129" s="38">
        <f t="shared" si="44"/>
        <v>150.89044146080934</v>
      </c>
      <c r="T129" s="38">
        <f t="shared" si="55"/>
        <v>18.917206486026043</v>
      </c>
      <c r="U129" s="16">
        <f t="shared" si="56"/>
        <v>88948.423005017</v>
      </c>
      <c r="V129" s="16">
        <f t="shared" si="57"/>
        <v>38.62308276254916</v>
      </c>
      <c r="W129" s="16">
        <f t="shared" si="58"/>
        <v>63.94491030850215</v>
      </c>
      <c r="X129" s="16">
        <f t="shared" si="59"/>
        <v>510.047598875084</v>
      </c>
      <c r="Z129" s="36">
        <f t="shared" si="60"/>
        <v>0.76</v>
      </c>
      <c r="AA129" s="92">
        <v>0.8098616908640679</v>
      </c>
      <c r="AB129" s="92">
        <v>-0.04986169086406789</v>
      </c>
    </row>
    <row r="130" spans="2:28" ht="14.25">
      <c r="B130" s="16" t="s">
        <v>383</v>
      </c>
      <c r="C130" s="8" t="s">
        <v>335</v>
      </c>
      <c r="D130" s="52">
        <v>4463882.464</v>
      </c>
      <c r="E130" s="52">
        <v>559639.0698</v>
      </c>
      <c r="F130" s="38">
        <v>6179</v>
      </c>
      <c r="G130" s="16">
        <v>10700</v>
      </c>
      <c r="H130" s="38">
        <v>-4521</v>
      </c>
      <c r="I130" s="38">
        <v>1</v>
      </c>
      <c r="J130" s="17">
        <v>0.94</v>
      </c>
      <c r="L130" s="37">
        <f aca="true" t="shared" si="61" ref="L130:L193">E130/100000</f>
        <v>5.596390698</v>
      </c>
      <c r="M130" s="37">
        <f aca="true" t="shared" si="62" ref="M130:M193">D130/100000</f>
        <v>44.638824639999996</v>
      </c>
      <c r="N130" s="37">
        <f aca="true" t="shared" si="63" ref="N130:N193">1000000/(300000+H130)</f>
        <v>3.38433526578877</v>
      </c>
      <c r="O130" s="38">
        <f t="shared" si="51"/>
        <v>31.31958884466093</v>
      </c>
      <c r="P130" s="38">
        <f t="shared" si="52"/>
        <v>1992.6246652406708</v>
      </c>
      <c r="Q130" s="38">
        <f t="shared" si="53"/>
        <v>11.453725191261546</v>
      </c>
      <c r="R130" s="38">
        <f t="shared" si="54"/>
        <v>249.8163029849492</v>
      </c>
      <c r="S130" s="38">
        <f t="shared" si="44"/>
        <v>151.07274845251268</v>
      </c>
      <c r="T130" s="38">
        <f t="shared" si="55"/>
        <v>18.940062400373634</v>
      </c>
      <c r="U130" s="16">
        <f t="shared" si="56"/>
        <v>88948.423005017</v>
      </c>
      <c r="V130" s="16">
        <f t="shared" si="57"/>
        <v>38.763246089439676</v>
      </c>
      <c r="W130" s="16">
        <f t="shared" si="58"/>
        <v>64.0995211178244</v>
      </c>
      <c r="X130" s="16">
        <f t="shared" si="59"/>
        <v>511.28083028747454</v>
      </c>
      <c r="Z130" s="36">
        <f t="shared" si="60"/>
        <v>0.94</v>
      </c>
      <c r="AA130" s="92">
        <v>0.840421183542901</v>
      </c>
      <c r="AB130" s="92">
        <v>0.09957881645709898</v>
      </c>
    </row>
    <row r="131" spans="2:28" ht="14.25">
      <c r="B131" s="16" t="s">
        <v>383</v>
      </c>
      <c r="C131" s="8" t="s">
        <v>335</v>
      </c>
      <c r="D131" s="52">
        <v>4463882.464</v>
      </c>
      <c r="E131" s="52">
        <v>559639.0698</v>
      </c>
      <c r="F131" s="38">
        <v>6179</v>
      </c>
      <c r="G131" s="16">
        <v>11100</v>
      </c>
      <c r="H131" s="38">
        <v>-4921</v>
      </c>
      <c r="I131" s="38">
        <v>1</v>
      </c>
      <c r="J131" s="17">
        <v>1.01</v>
      </c>
      <c r="L131" s="37">
        <f t="shared" si="61"/>
        <v>5.596390698</v>
      </c>
      <c r="M131" s="37">
        <f t="shared" si="62"/>
        <v>44.638824639999996</v>
      </c>
      <c r="N131" s="37">
        <f t="shared" si="63"/>
        <v>3.388922966392051</v>
      </c>
      <c r="O131" s="38">
        <f t="shared" si="51"/>
        <v>31.31958884466093</v>
      </c>
      <c r="P131" s="38">
        <f t="shared" si="52"/>
        <v>1992.6246652406708</v>
      </c>
      <c r="Q131" s="38">
        <f t="shared" si="53"/>
        <v>11.484798872139498</v>
      </c>
      <c r="R131" s="38">
        <f t="shared" si="54"/>
        <v>249.8163029849492</v>
      </c>
      <c r="S131" s="38">
        <f aca="true" t="shared" si="64" ref="S131:S162">M131*N131</f>
        <v>151.27753801524335</v>
      </c>
      <c r="T131" s="38">
        <f t="shared" si="55"/>
        <v>18.965736965355042</v>
      </c>
      <c r="U131" s="16">
        <f t="shared" si="56"/>
        <v>88948.423005017</v>
      </c>
      <c r="V131" s="16">
        <f t="shared" si="57"/>
        <v>38.92109866218707</v>
      </c>
      <c r="W131" s="16">
        <f t="shared" si="58"/>
        <v>64.27342157644239</v>
      </c>
      <c r="X131" s="16">
        <f t="shared" si="59"/>
        <v>512.6679228791048</v>
      </c>
      <c r="Z131" s="36">
        <f t="shared" si="60"/>
        <v>1.01</v>
      </c>
      <c r="AA131" s="92">
        <v>0.8759150783956215</v>
      </c>
      <c r="AB131" s="92">
        <v>0.13408492160437846</v>
      </c>
    </row>
    <row r="132" spans="2:28" ht="14.25">
      <c r="B132" s="16" t="s">
        <v>383</v>
      </c>
      <c r="C132" s="8" t="s">
        <v>335</v>
      </c>
      <c r="D132" s="52">
        <v>4463882.464</v>
      </c>
      <c r="E132" s="52">
        <v>559639.0698</v>
      </c>
      <c r="F132" s="38">
        <v>6179</v>
      </c>
      <c r="G132" s="16">
        <v>11980</v>
      </c>
      <c r="H132" s="38">
        <v>-5801</v>
      </c>
      <c r="I132" s="38">
        <v>1</v>
      </c>
      <c r="J132" s="17">
        <v>1.08</v>
      </c>
      <c r="L132" s="37">
        <f t="shared" si="61"/>
        <v>5.596390698</v>
      </c>
      <c r="M132" s="37">
        <f t="shared" si="62"/>
        <v>44.638824639999996</v>
      </c>
      <c r="N132" s="37">
        <f t="shared" si="63"/>
        <v>3.399059820053773</v>
      </c>
      <c r="O132" s="38">
        <f t="shared" si="51"/>
        <v>31.31958884466093</v>
      </c>
      <c r="P132" s="38">
        <f t="shared" si="52"/>
        <v>1992.6246652406708</v>
      </c>
      <c r="Q132" s="38">
        <f t="shared" si="53"/>
        <v>11.553607660303989</v>
      </c>
      <c r="R132" s="38">
        <f t="shared" si="54"/>
        <v>249.8163029849492</v>
      </c>
      <c r="S132" s="38">
        <f t="shared" si="64"/>
        <v>151.73003524825032</v>
      </c>
      <c r="T132" s="38">
        <f t="shared" si="55"/>
        <v>19.022466758894492</v>
      </c>
      <c r="U132" s="16">
        <f t="shared" si="56"/>
        <v>88948.423005017</v>
      </c>
      <c r="V132" s="16">
        <f t="shared" si="57"/>
        <v>39.27140357480477</v>
      </c>
      <c r="W132" s="16">
        <f t="shared" si="58"/>
        <v>64.6585024384668</v>
      </c>
      <c r="X132" s="16">
        <f t="shared" si="59"/>
        <v>515.7394663076703</v>
      </c>
      <c r="Z132" s="36">
        <f t="shared" si="60"/>
        <v>1.08</v>
      </c>
      <c r="AA132" s="92">
        <v>0.9587149983149175</v>
      </c>
      <c r="AB132" s="92">
        <v>0.1212850016850826</v>
      </c>
    </row>
    <row r="133" spans="2:28" ht="14.25">
      <c r="B133" s="16" t="s">
        <v>383</v>
      </c>
      <c r="C133" s="16" t="s">
        <v>335</v>
      </c>
      <c r="D133" s="16">
        <v>4463882.464</v>
      </c>
      <c r="E133" s="16">
        <v>559639.0698</v>
      </c>
      <c r="F133" s="16">
        <v>6179</v>
      </c>
      <c r="G133" s="16">
        <v>12426.333333333334</v>
      </c>
      <c r="H133" s="38">
        <v>-6247.333333333334</v>
      </c>
      <c r="I133" s="38">
        <v>3</v>
      </c>
      <c r="J133" s="17">
        <v>1.24</v>
      </c>
      <c r="L133" s="37">
        <f t="shared" si="61"/>
        <v>5.596390698</v>
      </c>
      <c r="M133" s="37">
        <f t="shared" si="62"/>
        <v>44.638824639999996</v>
      </c>
      <c r="N133" s="37">
        <f t="shared" si="63"/>
        <v>3.4042244155514045</v>
      </c>
      <c r="O133" s="38">
        <f t="shared" si="51"/>
        <v>31.31958884466093</v>
      </c>
      <c r="P133" s="38">
        <f t="shared" si="52"/>
        <v>1992.6246652406708</v>
      </c>
      <c r="Q133" s="38">
        <f t="shared" si="53"/>
        <v>11.588743871436302</v>
      </c>
      <c r="R133" s="38">
        <f t="shared" si="54"/>
        <v>249.8163029849492</v>
      </c>
      <c r="S133" s="38">
        <f t="shared" si="64"/>
        <v>151.96057672100562</v>
      </c>
      <c r="T133" s="38">
        <f t="shared" si="55"/>
        <v>19.051369853096368</v>
      </c>
      <c r="U133" s="16">
        <f t="shared" si="56"/>
        <v>88948.423005017</v>
      </c>
      <c r="V133" s="16">
        <f t="shared" si="57"/>
        <v>39.45068483271517</v>
      </c>
      <c r="W133" s="16">
        <f t="shared" si="58"/>
        <v>64.85513840361064</v>
      </c>
      <c r="X133" s="16">
        <f t="shared" si="59"/>
        <v>517.3079054749197</v>
      </c>
      <c r="Z133" s="36">
        <f t="shared" si="60"/>
        <v>1.24</v>
      </c>
      <c r="AA133" s="92">
        <v>1.0032160854604513</v>
      </c>
      <c r="AB133" s="92">
        <v>0.23678391453954872</v>
      </c>
    </row>
    <row r="134" spans="2:28" ht="14.25">
      <c r="B134" s="16" t="s">
        <v>383</v>
      </c>
      <c r="C134" s="16" t="s">
        <v>335</v>
      </c>
      <c r="D134" s="16">
        <v>4463882.464</v>
      </c>
      <c r="E134" s="16">
        <v>559639.0698</v>
      </c>
      <c r="F134" s="16">
        <v>6179</v>
      </c>
      <c r="G134" s="16">
        <v>13110</v>
      </c>
      <c r="H134" s="38">
        <v>-6931</v>
      </c>
      <c r="I134" s="38">
        <v>2</v>
      </c>
      <c r="J134" s="17">
        <v>1.175</v>
      </c>
      <c r="L134" s="37">
        <f t="shared" si="61"/>
        <v>5.596390698</v>
      </c>
      <c r="M134" s="37">
        <f t="shared" si="62"/>
        <v>44.638824639999996</v>
      </c>
      <c r="N134" s="37">
        <f t="shared" si="63"/>
        <v>3.4121657357141153</v>
      </c>
      <c r="O134" s="38">
        <f t="shared" si="51"/>
        <v>31.31958884466093</v>
      </c>
      <c r="P134" s="38">
        <f t="shared" si="52"/>
        <v>1992.6246652406708</v>
      </c>
      <c r="Q134" s="38">
        <f t="shared" si="53"/>
        <v>11.64287500798145</v>
      </c>
      <c r="R134" s="38">
        <f t="shared" si="54"/>
        <v>249.8163029849492</v>
      </c>
      <c r="S134" s="38">
        <f t="shared" si="64"/>
        <v>152.31506791915896</v>
      </c>
      <c r="T134" s="38">
        <f t="shared" si="55"/>
        <v>19.095812583384802</v>
      </c>
      <c r="U134" s="16">
        <f t="shared" si="56"/>
        <v>88948.423005017</v>
      </c>
      <c r="V134" s="16">
        <f t="shared" si="57"/>
        <v>39.72741916743651</v>
      </c>
      <c r="W134" s="16">
        <f t="shared" si="58"/>
        <v>65.15807739264407</v>
      </c>
      <c r="X134" s="16">
        <f t="shared" si="59"/>
        <v>519.7242557867226</v>
      </c>
      <c r="Z134" s="36">
        <f t="shared" si="60"/>
        <v>1.175</v>
      </c>
      <c r="AA134" s="92">
        <v>1.0746926942717323</v>
      </c>
      <c r="AB134" s="92">
        <v>0.10030730572826774</v>
      </c>
    </row>
    <row r="135" spans="2:28" ht="14.25">
      <c r="B135" s="16" t="s">
        <v>383</v>
      </c>
      <c r="C135" s="8" t="s">
        <v>335</v>
      </c>
      <c r="D135" s="52">
        <v>4463882.464</v>
      </c>
      <c r="E135" s="52">
        <v>559639.0698</v>
      </c>
      <c r="F135" s="38">
        <v>6179</v>
      </c>
      <c r="G135" s="16">
        <v>14065</v>
      </c>
      <c r="H135" s="38">
        <v>-7886</v>
      </c>
      <c r="I135" s="38">
        <v>1</v>
      </c>
      <c r="J135" s="17">
        <v>1.28</v>
      </c>
      <c r="L135" s="37">
        <f t="shared" si="61"/>
        <v>5.596390698</v>
      </c>
      <c r="M135" s="37">
        <f t="shared" si="62"/>
        <v>44.638824639999996</v>
      </c>
      <c r="N135" s="37">
        <f t="shared" si="63"/>
        <v>3.4233210321997576</v>
      </c>
      <c r="O135" s="38">
        <f t="shared" si="51"/>
        <v>31.31958884466093</v>
      </c>
      <c r="P135" s="38">
        <f t="shared" si="52"/>
        <v>1992.6246652406708</v>
      </c>
      <c r="Q135" s="38">
        <f t="shared" si="53"/>
        <v>11.719126889501213</v>
      </c>
      <c r="R135" s="38">
        <f t="shared" si="54"/>
        <v>249.8163029849492</v>
      </c>
      <c r="S135" s="38">
        <f t="shared" si="64"/>
        <v>152.81302724278876</v>
      </c>
      <c r="T135" s="38">
        <f t="shared" si="55"/>
        <v>19.158241980870482</v>
      </c>
      <c r="U135" s="16">
        <f t="shared" si="56"/>
        <v>88948.423005017</v>
      </c>
      <c r="V135" s="16">
        <f t="shared" si="57"/>
        <v>40.11833355984723</v>
      </c>
      <c r="W135" s="16">
        <f t="shared" si="58"/>
        <v>65.58481271308627</v>
      </c>
      <c r="X135" s="16">
        <f t="shared" si="59"/>
        <v>523.1280501543532</v>
      </c>
      <c r="Z135" s="36">
        <f t="shared" si="60"/>
        <v>1.28</v>
      </c>
      <c r="AA135" s="92">
        <v>1.181339128958598</v>
      </c>
      <c r="AB135" s="92">
        <v>0.09866087104140209</v>
      </c>
    </row>
    <row r="136" spans="2:28" ht="14.25">
      <c r="B136" s="16" t="s">
        <v>383</v>
      </c>
      <c r="C136" s="8" t="s">
        <v>335</v>
      </c>
      <c r="D136" s="52">
        <v>4463882.464</v>
      </c>
      <c r="E136" s="52">
        <v>559639.0698</v>
      </c>
      <c r="F136" s="38">
        <v>6179</v>
      </c>
      <c r="G136" s="16">
        <v>15115</v>
      </c>
      <c r="H136" s="38">
        <v>-8936</v>
      </c>
      <c r="I136" s="38">
        <v>1</v>
      </c>
      <c r="J136" s="17">
        <v>1.18</v>
      </c>
      <c r="L136" s="37">
        <f t="shared" si="61"/>
        <v>5.596390698</v>
      </c>
      <c r="M136" s="37">
        <f t="shared" si="62"/>
        <v>44.638824639999996</v>
      </c>
      <c r="N136" s="37">
        <f t="shared" si="63"/>
        <v>3.4356705054558447</v>
      </c>
      <c r="O136" s="38">
        <f t="shared" si="51"/>
        <v>31.31958884466093</v>
      </c>
      <c r="P136" s="38">
        <f t="shared" si="52"/>
        <v>1992.6246652406708</v>
      </c>
      <c r="Q136" s="38">
        <f t="shared" si="53"/>
        <v>11.80383182205922</v>
      </c>
      <c r="R136" s="38">
        <f t="shared" si="54"/>
        <v>249.8163029849492</v>
      </c>
      <c r="S136" s="38">
        <f t="shared" si="64"/>
        <v>153.3642932138636</v>
      </c>
      <c r="T136" s="38">
        <f t="shared" si="55"/>
        <v>19.22735445812605</v>
      </c>
      <c r="U136" s="16">
        <f t="shared" si="56"/>
        <v>88948.423005017</v>
      </c>
      <c r="V136" s="16">
        <f t="shared" si="57"/>
        <v>40.554076842409984</v>
      </c>
      <c r="W136" s="16">
        <f t="shared" si="58"/>
        <v>66.05885460972861</v>
      </c>
      <c r="X136" s="16">
        <f t="shared" si="59"/>
        <v>526.9091787849532</v>
      </c>
      <c r="Z136" s="36">
        <f t="shared" si="60"/>
        <v>1.18</v>
      </c>
      <c r="AA136" s="92">
        <v>1.3079075775034994</v>
      </c>
      <c r="AB136" s="92">
        <v>-0.12790757750349946</v>
      </c>
    </row>
    <row r="137" spans="2:28" ht="14.25">
      <c r="B137" s="16" t="s">
        <v>383</v>
      </c>
      <c r="C137" s="16" t="s">
        <v>335</v>
      </c>
      <c r="D137" s="16">
        <v>4463882.464</v>
      </c>
      <c r="E137" s="16">
        <v>559639.0698</v>
      </c>
      <c r="F137" s="16">
        <v>6179</v>
      </c>
      <c r="G137" s="16">
        <v>16275</v>
      </c>
      <c r="H137" s="38">
        <v>-10096</v>
      </c>
      <c r="I137" s="38">
        <v>2</v>
      </c>
      <c r="J137" s="17">
        <v>1.54</v>
      </c>
      <c r="L137" s="37">
        <f t="shared" si="61"/>
        <v>5.596390698</v>
      </c>
      <c r="M137" s="37">
        <f t="shared" si="62"/>
        <v>44.638824639999996</v>
      </c>
      <c r="N137" s="37">
        <f t="shared" si="63"/>
        <v>3.4494177382857774</v>
      </c>
      <c r="O137" s="38">
        <f t="shared" si="51"/>
        <v>31.31958884466093</v>
      </c>
      <c r="P137" s="38">
        <f t="shared" si="52"/>
        <v>1992.6246652406708</v>
      </c>
      <c r="Q137" s="38">
        <f t="shared" si="53"/>
        <v>11.898482733200568</v>
      </c>
      <c r="R137" s="38">
        <f t="shared" si="54"/>
        <v>249.8163029849492</v>
      </c>
      <c r="S137" s="38">
        <f t="shared" si="64"/>
        <v>153.97795352944422</v>
      </c>
      <c r="T137" s="38">
        <f t="shared" si="55"/>
        <v>19.304289344058724</v>
      </c>
      <c r="U137" s="16">
        <f t="shared" si="56"/>
        <v>88948.423005017</v>
      </c>
      <c r="V137" s="16">
        <f t="shared" si="57"/>
        <v>41.04283739858908</v>
      </c>
      <c r="W137" s="16">
        <f t="shared" si="58"/>
        <v>66.58855808839728</v>
      </c>
      <c r="X137" s="16">
        <f t="shared" si="59"/>
        <v>531.1342842094081</v>
      </c>
      <c r="Z137" s="36">
        <f t="shared" si="60"/>
        <v>1.54</v>
      </c>
      <c r="AA137" s="92">
        <v>1.4593137729213481</v>
      </c>
      <c r="AB137" s="92">
        <v>0.08068622707865192</v>
      </c>
    </row>
    <row r="138" spans="2:28" ht="14.25">
      <c r="B138" s="16" t="s">
        <v>383</v>
      </c>
      <c r="C138" s="16" t="s">
        <v>335</v>
      </c>
      <c r="D138" s="16">
        <v>4463882.464</v>
      </c>
      <c r="E138" s="16">
        <v>559639.0698</v>
      </c>
      <c r="F138" s="16">
        <v>6179</v>
      </c>
      <c r="G138" s="16">
        <v>17702.333333333332</v>
      </c>
      <c r="H138" s="38">
        <f>F138-G138</f>
        <v>-11523.333333333332</v>
      </c>
      <c r="I138" s="38">
        <v>6</v>
      </c>
      <c r="J138" s="17">
        <v>2.2516666666666665</v>
      </c>
      <c r="L138" s="37">
        <f t="shared" si="61"/>
        <v>5.596390698</v>
      </c>
      <c r="M138" s="37">
        <f t="shared" si="62"/>
        <v>44.638824639999996</v>
      </c>
      <c r="N138" s="37">
        <f t="shared" si="63"/>
        <v>3.4664848687935477</v>
      </c>
      <c r="O138" s="38">
        <f t="shared" si="51"/>
        <v>31.31958884466093</v>
      </c>
      <c r="P138" s="38">
        <f t="shared" si="52"/>
        <v>1992.6246652406708</v>
      </c>
      <c r="Q138" s="38">
        <f t="shared" si="53"/>
        <v>12.01651734557462</v>
      </c>
      <c r="R138" s="38">
        <f t="shared" si="54"/>
        <v>249.8163029849492</v>
      </c>
      <c r="S138" s="38">
        <f t="shared" si="64"/>
        <v>154.73981017528857</v>
      </c>
      <c r="T138" s="38">
        <f t="shared" si="55"/>
        <v>19.39980367447396</v>
      </c>
      <c r="U138" s="16">
        <f t="shared" si="56"/>
        <v>88948.423005017</v>
      </c>
      <c r="V138" s="16">
        <f t="shared" si="57"/>
        <v>41.65507555402963</v>
      </c>
      <c r="W138" s="16">
        <f t="shared" si="58"/>
        <v>67.24912589512945</v>
      </c>
      <c r="X138" s="16">
        <f t="shared" si="59"/>
        <v>536.4032105726237</v>
      </c>
      <c r="Z138" s="36">
        <f t="shared" si="60"/>
        <v>2.2516666666666665</v>
      </c>
      <c r="AA138" s="92">
        <v>1.6626941283133192</v>
      </c>
      <c r="AB138" s="92">
        <v>0.5889725383533473</v>
      </c>
    </row>
    <row r="139" spans="2:28" ht="14.25">
      <c r="B139" s="16" t="s">
        <v>388</v>
      </c>
      <c r="C139" s="8" t="s">
        <v>338</v>
      </c>
      <c r="D139" s="52">
        <v>4461903.3218</v>
      </c>
      <c r="E139" s="52">
        <v>558939.19262</v>
      </c>
      <c r="F139" s="38">
        <v>6171</v>
      </c>
      <c r="G139" s="16">
        <v>19291.104</v>
      </c>
      <c r="H139" s="38">
        <f>F139-G139</f>
        <v>-13120.104</v>
      </c>
      <c r="I139" s="38">
        <v>1</v>
      </c>
      <c r="J139" s="17">
        <v>2.4</v>
      </c>
      <c r="L139" s="37">
        <f t="shared" si="61"/>
        <v>5.5893919262</v>
      </c>
      <c r="M139" s="37">
        <f t="shared" si="62"/>
        <v>44.619033218</v>
      </c>
      <c r="N139" s="37">
        <f t="shared" si="63"/>
        <v>3.4857792893232227</v>
      </c>
      <c r="O139" s="38">
        <f t="shared" si="51"/>
        <v>31.24130210466975</v>
      </c>
      <c r="P139" s="38">
        <f t="shared" si="52"/>
        <v>1990.8581253089874</v>
      </c>
      <c r="Q139" s="38">
        <f t="shared" si="53"/>
        <v>12.150657253874712</v>
      </c>
      <c r="R139" s="38">
        <f t="shared" si="54"/>
        <v>249.39326402353882</v>
      </c>
      <c r="S139" s="38">
        <f t="shared" si="64"/>
        <v>155.5321019009293</v>
      </c>
      <c r="T139" s="38">
        <f t="shared" si="55"/>
        <v>19.483386616258397</v>
      </c>
      <c r="U139" s="16">
        <f t="shared" si="56"/>
        <v>88830.1648254869</v>
      </c>
      <c r="V139" s="16">
        <f t="shared" si="57"/>
        <v>42.35450940722146</v>
      </c>
      <c r="W139" s="16">
        <f t="shared" si="58"/>
        <v>67.91478555283078</v>
      </c>
      <c r="X139" s="16">
        <f t="shared" si="59"/>
        <v>542.1505796311684</v>
      </c>
      <c r="Z139" s="36">
        <f t="shared" si="60"/>
        <v>2.4</v>
      </c>
      <c r="AA139" s="92">
        <v>1.9352071459605327</v>
      </c>
      <c r="AB139" s="92">
        <v>0.46479285403946724</v>
      </c>
    </row>
    <row r="140" spans="2:28" ht="14.25">
      <c r="B140" s="16" t="s">
        <v>385</v>
      </c>
      <c r="C140" s="16" t="s">
        <v>235</v>
      </c>
      <c r="D140" s="16">
        <v>4460313.0267</v>
      </c>
      <c r="E140" s="16">
        <v>567075.41425</v>
      </c>
      <c r="F140" s="16">
        <v>5854</v>
      </c>
      <c r="G140" s="16">
        <v>8785</v>
      </c>
      <c r="H140" s="38">
        <v>-2931</v>
      </c>
      <c r="I140" s="38">
        <v>2</v>
      </c>
      <c r="J140" s="17">
        <v>0.735</v>
      </c>
      <c r="L140" s="37">
        <f t="shared" si="61"/>
        <v>5.6707541425</v>
      </c>
      <c r="M140" s="37">
        <f t="shared" si="62"/>
        <v>44.603130267000004</v>
      </c>
      <c r="N140" s="37">
        <f t="shared" si="63"/>
        <v>3.3662213155866145</v>
      </c>
      <c r="O140" s="38">
        <f t="shared" si="51"/>
        <v>32.15745254468091</v>
      </c>
      <c r="P140" s="38">
        <f t="shared" si="52"/>
        <v>1989.439229614972</v>
      </c>
      <c r="Q140" s="38">
        <f t="shared" si="53"/>
        <v>11.331445945509678</v>
      </c>
      <c r="R140" s="38">
        <f t="shared" si="54"/>
        <v>252.9333857300574</v>
      </c>
      <c r="S140" s="38">
        <f t="shared" si="64"/>
        <v>150.1440078466619</v>
      </c>
      <c r="T140" s="38">
        <f t="shared" si="55"/>
        <v>19.089013469934592</v>
      </c>
      <c r="U140" s="16">
        <f t="shared" si="56"/>
        <v>88735.21711679673</v>
      </c>
      <c r="V140" s="16">
        <f t="shared" si="57"/>
        <v>38.1441548781922</v>
      </c>
      <c r="W140" s="16">
        <f t="shared" si="58"/>
        <v>64.25784403601384</v>
      </c>
      <c r="X140" s="16">
        <f t="shared" si="59"/>
        <v>505.4179596210372</v>
      </c>
      <c r="Z140" s="36">
        <f t="shared" si="60"/>
        <v>0.735</v>
      </c>
      <c r="AA140" s="92">
        <v>0.7122359114471806</v>
      </c>
      <c r="AB140" s="92">
        <v>0.022764088552819417</v>
      </c>
    </row>
    <row r="141" spans="2:28" ht="14.25">
      <c r="B141" s="16" t="s">
        <v>385</v>
      </c>
      <c r="C141" s="8" t="s">
        <v>235</v>
      </c>
      <c r="D141" s="52">
        <v>4460313.0267</v>
      </c>
      <c r="E141" s="52">
        <v>567075.41425</v>
      </c>
      <c r="F141" s="38">
        <v>5854</v>
      </c>
      <c r="G141" s="16">
        <v>10525</v>
      </c>
      <c r="H141" s="38">
        <v>-4671</v>
      </c>
      <c r="I141" s="38">
        <v>1</v>
      </c>
      <c r="J141" s="17">
        <v>0.74</v>
      </c>
      <c r="L141" s="37">
        <f t="shared" si="61"/>
        <v>5.6707541425</v>
      </c>
      <c r="M141" s="37">
        <f t="shared" si="62"/>
        <v>44.603130267000004</v>
      </c>
      <c r="N141" s="37">
        <f t="shared" si="63"/>
        <v>3.3860541971834803</v>
      </c>
      <c r="O141" s="38">
        <f t="shared" si="51"/>
        <v>32.15745254468091</v>
      </c>
      <c r="P141" s="38">
        <f t="shared" si="52"/>
        <v>1989.439229614972</v>
      </c>
      <c r="Q141" s="38">
        <f t="shared" si="53"/>
        <v>11.465363026263864</v>
      </c>
      <c r="R141" s="38">
        <f t="shared" si="54"/>
        <v>252.9333857300574</v>
      </c>
      <c r="S141" s="38">
        <f t="shared" si="64"/>
        <v>151.0286164480969</v>
      </c>
      <c r="T141" s="38">
        <f t="shared" si="55"/>
        <v>19.20148086540773</v>
      </c>
      <c r="U141" s="16">
        <f t="shared" si="56"/>
        <v>88735.21711679673</v>
      </c>
      <c r="V141" s="16">
        <f t="shared" si="57"/>
        <v>38.822340597313044</v>
      </c>
      <c r="W141" s="16">
        <f t="shared" si="58"/>
        <v>65.01725487645214</v>
      </c>
      <c r="X141" s="16">
        <f t="shared" si="59"/>
        <v>511.39108061889254</v>
      </c>
      <c r="Z141" s="36">
        <f t="shared" si="60"/>
        <v>0.74</v>
      </c>
      <c r="AA141" s="92">
        <v>0.8552385802518643</v>
      </c>
      <c r="AB141" s="92">
        <v>-0.11523858025186429</v>
      </c>
    </row>
    <row r="142" spans="2:28" ht="14.25">
      <c r="B142" s="16" t="s">
        <v>385</v>
      </c>
      <c r="C142" s="16" t="s">
        <v>235</v>
      </c>
      <c r="D142" s="16">
        <v>4460313.0267</v>
      </c>
      <c r="E142" s="16">
        <v>567075.41425</v>
      </c>
      <c r="F142" s="16">
        <v>5854</v>
      </c>
      <c r="G142" s="16">
        <v>10985</v>
      </c>
      <c r="H142" s="38">
        <v>-5131</v>
      </c>
      <c r="I142" s="38">
        <v>3</v>
      </c>
      <c r="J142" s="17">
        <v>0.9</v>
      </c>
      <c r="L142" s="37">
        <f t="shared" si="61"/>
        <v>5.6707541425</v>
      </c>
      <c r="M142" s="37">
        <f t="shared" si="62"/>
        <v>44.603130267000004</v>
      </c>
      <c r="N142" s="37">
        <f t="shared" si="63"/>
        <v>3.391336491798053</v>
      </c>
      <c r="O142" s="38">
        <f t="shared" si="51"/>
        <v>32.15745254468091</v>
      </c>
      <c r="P142" s="38">
        <f t="shared" si="52"/>
        <v>1989.439229614972</v>
      </c>
      <c r="Q142" s="38">
        <f t="shared" si="53"/>
        <v>11.501163200601125</v>
      </c>
      <c r="R142" s="38">
        <f t="shared" si="54"/>
        <v>252.9333857300574</v>
      </c>
      <c r="S142" s="38">
        <f t="shared" si="64"/>
        <v>151.26422332289934</v>
      </c>
      <c r="T142" s="38">
        <f t="shared" si="55"/>
        <v>19.231435459475225</v>
      </c>
      <c r="U142" s="16">
        <f t="shared" si="56"/>
        <v>88735.21711679673</v>
      </c>
      <c r="V142" s="16">
        <f t="shared" si="57"/>
        <v>39.004314460323485</v>
      </c>
      <c r="W142" s="16">
        <f t="shared" si="58"/>
        <v>65.22026886337738</v>
      </c>
      <c r="X142" s="16">
        <f t="shared" si="59"/>
        <v>512.9878804584387</v>
      </c>
      <c r="Z142" s="36">
        <f t="shared" si="60"/>
        <v>0.9</v>
      </c>
      <c r="AA142" s="92">
        <v>0.8972132981325558</v>
      </c>
      <c r="AB142" s="92">
        <v>0.00278670186744423</v>
      </c>
    </row>
    <row r="143" spans="2:28" ht="14.25">
      <c r="B143" s="16" t="s">
        <v>385</v>
      </c>
      <c r="C143" s="8" t="s">
        <v>235</v>
      </c>
      <c r="D143" s="52">
        <v>4460313.0267</v>
      </c>
      <c r="E143" s="52">
        <v>567075.41425</v>
      </c>
      <c r="F143" s="38">
        <v>5854</v>
      </c>
      <c r="G143" s="16">
        <v>11665</v>
      </c>
      <c r="H143" s="38">
        <v>-5811</v>
      </c>
      <c r="I143" s="38">
        <v>1</v>
      </c>
      <c r="J143" s="17">
        <v>0.92</v>
      </c>
      <c r="L143" s="37">
        <f t="shared" si="61"/>
        <v>5.6707541425</v>
      </c>
      <c r="M143" s="37">
        <f t="shared" si="62"/>
        <v>44.603130267000004</v>
      </c>
      <c r="N143" s="37">
        <f t="shared" si="63"/>
        <v>3.39917536005765</v>
      </c>
      <c r="O143" s="38">
        <f t="shared" si="51"/>
        <v>32.15745254468091</v>
      </c>
      <c r="P143" s="38">
        <f t="shared" si="52"/>
        <v>1989.439229614972</v>
      </c>
      <c r="Q143" s="38">
        <f t="shared" si="53"/>
        <v>11.554393128423055</v>
      </c>
      <c r="R143" s="38">
        <f t="shared" si="54"/>
        <v>252.9333857300574</v>
      </c>
      <c r="S143" s="38">
        <f t="shared" si="64"/>
        <v>151.613861385028</v>
      </c>
      <c r="T143" s="38">
        <f t="shared" si="55"/>
        <v>19.275887754130846</v>
      </c>
      <c r="U143" s="16">
        <f t="shared" si="56"/>
        <v>88735.21711679673</v>
      </c>
      <c r="V143" s="16">
        <f t="shared" si="57"/>
        <v>39.275408422555074</v>
      </c>
      <c r="W143" s="16">
        <f t="shared" si="58"/>
        <v>65.52212269707857</v>
      </c>
      <c r="X143" s="16">
        <f t="shared" si="59"/>
        <v>515.3621018631832</v>
      </c>
      <c r="Z143" s="36">
        <f t="shared" si="60"/>
        <v>0.92</v>
      </c>
      <c r="AA143" s="92">
        <v>0.9625171701630393</v>
      </c>
      <c r="AB143" s="92">
        <v>-0.04251717016303924</v>
      </c>
    </row>
    <row r="144" spans="2:28" ht="14.25">
      <c r="B144" s="16" t="s">
        <v>385</v>
      </c>
      <c r="C144" s="8" t="s">
        <v>235</v>
      </c>
      <c r="D144" s="52">
        <v>4460313.0267</v>
      </c>
      <c r="E144" s="52">
        <v>567075.41425</v>
      </c>
      <c r="F144" s="38">
        <v>5854</v>
      </c>
      <c r="G144" s="16">
        <v>12745</v>
      </c>
      <c r="H144" s="38">
        <v>-6891</v>
      </c>
      <c r="I144" s="38">
        <v>1</v>
      </c>
      <c r="J144" s="17">
        <v>1.14</v>
      </c>
      <c r="L144" s="37">
        <f t="shared" si="61"/>
        <v>5.6707541425</v>
      </c>
      <c r="M144" s="37">
        <f t="shared" si="62"/>
        <v>44.603130267000004</v>
      </c>
      <c r="N144" s="37">
        <f t="shared" si="63"/>
        <v>3.411700084268992</v>
      </c>
      <c r="O144" s="38">
        <f aca="true" t="shared" si="65" ref="O144:O175">L144*L144</f>
        <v>32.15745254468091</v>
      </c>
      <c r="P144" s="38">
        <f aca="true" t="shared" si="66" ref="P144:P175">M144*M144</f>
        <v>1989.439229614972</v>
      </c>
      <c r="Q144" s="38">
        <f aca="true" t="shared" si="67" ref="Q144:Q175">N144*N144</f>
        <v>11.639697465001047</v>
      </c>
      <c r="R144" s="38">
        <f aca="true" t="shared" si="68" ref="R144:R175">L144*M144</f>
        <v>252.9333857300574</v>
      </c>
      <c r="S144" s="38">
        <f t="shared" si="64"/>
        <v>152.17250329058473</v>
      </c>
      <c r="T144" s="38">
        <f aca="true" t="shared" si="69" ref="T144:T175">L144*N144</f>
        <v>19.346912385835985</v>
      </c>
      <c r="U144" s="16">
        <f aca="true" t="shared" si="70" ref="U144:U175">M144*M144*M144</f>
        <v>88735.21711679673</v>
      </c>
      <c r="V144" s="16">
        <f aca="true" t="shared" si="71" ref="V144:V175">N144*N144*N144</f>
        <v>39.711156822209645</v>
      </c>
      <c r="W144" s="16">
        <f aca="true" t="shared" si="72" ref="W144:W175">L144*Q144</f>
        <v>66.00586261710144</v>
      </c>
      <c r="X144" s="16">
        <f aca="true" t="shared" si="73" ref="X144:X175">M144*Q144</f>
        <v>519.1669422999114</v>
      </c>
      <c r="Z144" s="36">
        <f aca="true" t="shared" si="74" ref="Z144:Z175">J144</f>
        <v>1.14</v>
      </c>
      <c r="AA144" s="92">
        <v>1.0743312563999439</v>
      </c>
      <c r="AB144" s="92">
        <v>0.06566874360005603</v>
      </c>
    </row>
    <row r="145" spans="2:28" ht="14.25">
      <c r="B145" s="16" t="s">
        <v>385</v>
      </c>
      <c r="C145" s="8" t="s">
        <v>235</v>
      </c>
      <c r="D145" s="52">
        <v>4460313.0267</v>
      </c>
      <c r="E145" s="52">
        <v>567075.41425</v>
      </c>
      <c r="F145" s="38">
        <v>5854</v>
      </c>
      <c r="G145" s="16">
        <v>13285</v>
      </c>
      <c r="H145" s="38">
        <v>-7431</v>
      </c>
      <c r="I145" s="38">
        <v>1</v>
      </c>
      <c r="J145" s="17">
        <v>1.26</v>
      </c>
      <c r="L145" s="37">
        <f t="shared" si="61"/>
        <v>5.6707541425</v>
      </c>
      <c r="M145" s="37">
        <f t="shared" si="62"/>
        <v>44.603130267000004</v>
      </c>
      <c r="N145" s="37">
        <f t="shared" si="63"/>
        <v>3.4179971220464234</v>
      </c>
      <c r="O145" s="38">
        <f t="shared" si="65"/>
        <v>32.15745254468091</v>
      </c>
      <c r="P145" s="38">
        <f t="shared" si="66"/>
        <v>1989.439229614972</v>
      </c>
      <c r="Q145" s="38">
        <f t="shared" si="67"/>
        <v>11.682704326317634</v>
      </c>
      <c r="R145" s="38">
        <f t="shared" si="68"/>
        <v>252.9333857300574</v>
      </c>
      <c r="S145" s="38">
        <f t="shared" si="64"/>
        <v>152.45337088686773</v>
      </c>
      <c r="T145" s="38">
        <f t="shared" si="69"/>
        <v>19.382621338897835</v>
      </c>
      <c r="U145" s="16">
        <f t="shared" si="70"/>
        <v>88735.21711679673</v>
      </c>
      <c r="V145" s="16">
        <f t="shared" si="71"/>
        <v>39.93144976507297</v>
      </c>
      <c r="W145" s="16">
        <f t="shared" si="72"/>
        <v>66.24974395406839</v>
      </c>
      <c r="X145" s="16">
        <f t="shared" si="73"/>
        <v>521.0851829375899</v>
      </c>
      <c r="Z145" s="36">
        <f t="shared" si="74"/>
        <v>1.26</v>
      </c>
      <c r="AA145" s="92">
        <v>1.1340207596057894</v>
      </c>
      <c r="AB145" s="92">
        <v>0.1259792403942106</v>
      </c>
    </row>
    <row r="146" spans="2:28" ht="14.25">
      <c r="B146" s="16" t="s">
        <v>385</v>
      </c>
      <c r="C146" s="8" t="s">
        <v>235</v>
      </c>
      <c r="D146" s="52">
        <v>4460313.0267</v>
      </c>
      <c r="E146" s="52">
        <v>567075.41425</v>
      </c>
      <c r="F146" s="38">
        <v>5854</v>
      </c>
      <c r="G146" s="16">
        <v>14065</v>
      </c>
      <c r="H146" s="38">
        <v>-8211</v>
      </c>
      <c r="I146" s="38">
        <v>1</v>
      </c>
      <c r="J146" s="17">
        <v>1.36</v>
      </c>
      <c r="L146" s="37">
        <f t="shared" si="61"/>
        <v>5.6707541425</v>
      </c>
      <c r="M146" s="37">
        <f t="shared" si="62"/>
        <v>44.603130267000004</v>
      </c>
      <c r="N146" s="37">
        <f t="shared" si="63"/>
        <v>3.427133990657633</v>
      </c>
      <c r="O146" s="38">
        <f t="shared" si="65"/>
        <v>32.15745254468091</v>
      </c>
      <c r="P146" s="38">
        <f t="shared" si="66"/>
        <v>1989.439229614972</v>
      </c>
      <c r="Q146" s="38">
        <f t="shared" si="67"/>
        <v>11.74524738992091</v>
      </c>
      <c r="R146" s="38">
        <f t="shared" si="68"/>
        <v>252.9333857300574</v>
      </c>
      <c r="S146" s="38">
        <f t="shared" si="64"/>
        <v>152.86090382776598</v>
      </c>
      <c r="T146" s="38">
        <f t="shared" si="69"/>
        <v>19.434434274424326</v>
      </c>
      <c r="U146" s="16">
        <f t="shared" si="70"/>
        <v>88735.21711679673</v>
      </c>
      <c r="V146" s="16">
        <f t="shared" si="71"/>
        <v>40.252536558680795</v>
      </c>
      <c r="W146" s="16">
        <f t="shared" si="72"/>
        <v>66.60441029108132</v>
      </c>
      <c r="X146" s="16">
        <f t="shared" si="73"/>
        <v>523.8747993507842</v>
      </c>
      <c r="Z146" s="36">
        <f t="shared" si="74"/>
        <v>1.36</v>
      </c>
      <c r="AA146" s="92">
        <v>1.224761041225804</v>
      </c>
      <c r="AB146" s="92">
        <v>0.135238958774196</v>
      </c>
    </row>
    <row r="147" spans="2:28" ht="14.25">
      <c r="B147" s="16" t="s">
        <v>393</v>
      </c>
      <c r="C147" s="8" t="s">
        <v>245</v>
      </c>
      <c r="D147" s="52">
        <v>4456639.2679</v>
      </c>
      <c r="E147" s="52">
        <v>633973.13919</v>
      </c>
      <c r="F147" s="38">
        <v>5117</v>
      </c>
      <c r="G147" s="16">
        <v>6113</v>
      </c>
      <c r="H147" s="38">
        <v>-996</v>
      </c>
      <c r="I147" s="38">
        <v>1</v>
      </c>
      <c r="J147" s="17">
        <v>0.37</v>
      </c>
      <c r="L147" s="37">
        <f t="shared" si="61"/>
        <v>6.3397313919</v>
      </c>
      <c r="M147" s="37">
        <f t="shared" si="62"/>
        <v>44.566392679</v>
      </c>
      <c r="N147" s="37">
        <f t="shared" si="63"/>
        <v>3.3444368637208868</v>
      </c>
      <c r="O147" s="38">
        <f t="shared" si="65"/>
        <v>40.19219412144231</v>
      </c>
      <c r="P147" s="38">
        <f t="shared" si="66"/>
        <v>1986.163356418825</v>
      </c>
      <c r="Q147" s="38">
        <f t="shared" si="67"/>
        <v>11.185257935415201</v>
      </c>
      <c r="R147" s="38">
        <f t="shared" si="68"/>
        <v>282.53895869079867</v>
      </c>
      <c r="S147" s="38">
        <f t="shared" si="64"/>
        <v>149.04948655870825</v>
      </c>
      <c r="T147" s="38">
        <f t="shared" si="69"/>
        <v>21.202831373158887</v>
      </c>
      <c r="U147" s="16">
        <f t="shared" si="70"/>
        <v>88516.136066802</v>
      </c>
      <c r="V147" s="16">
        <f t="shared" si="71"/>
        <v>37.408388969429176</v>
      </c>
      <c r="W147" s="16">
        <f t="shared" si="72"/>
        <v>70.91153085965034</v>
      </c>
      <c r="X147" s="16">
        <f t="shared" si="73"/>
        <v>498.4865973656147</v>
      </c>
      <c r="Z147" s="36">
        <f t="shared" si="74"/>
        <v>0.37</v>
      </c>
      <c r="AA147" s="92">
        <v>0.43386332499829905</v>
      </c>
      <c r="AB147" s="92">
        <v>-0.06386332499829905</v>
      </c>
    </row>
    <row r="148" spans="2:28" ht="14.25">
      <c r="B148" s="16" t="s">
        <v>379</v>
      </c>
      <c r="C148" s="8" t="s">
        <v>337</v>
      </c>
      <c r="D148" s="52">
        <v>4454393.3339</v>
      </c>
      <c r="E148" s="52">
        <v>581106.62616</v>
      </c>
      <c r="F148" s="38">
        <v>5281</v>
      </c>
      <c r="G148" s="16">
        <v>5200</v>
      </c>
      <c r="H148" s="38">
        <v>81</v>
      </c>
      <c r="I148" s="38">
        <v>1</v>
      </c>
      <c r="J148" s="17">
        <v>0.5</v>
      </c>
      <c r="L148" s="37">
        <f t="shared" si="61"/>
        <v>5.8110662616</v>
      </c>
      <c r="M148" s="37">
        <f t="shared" si="62"/>
        <v>44.543933339</v>
      </c>
      <c r="N148" s="37">
        <f t="shared" si="63"/>
        <v>3.332433576267741</v>
      </c>
      <c r="O148" s="38">
        <f t="shared" si="65"/>
        <v>33.768491096705795</v>
      </c>
      <c r="P148" s="38">
        <f t="shared" si="66"/>
        <v>1984.1619973092756</v>
      </c>
      <c r="Q148" s="38">
        <f t="shared" si="67"/>
        <v>11.105113540236607</v>
      </c>
      <c r="R148" s="38">
        <f t="shared" si="68"/>
        <v>258.8477481852223</v>
      </c>
      <c r="S148" s="38">
        <f t="shared" si="64"/>
        <v>148.43969907791563</v>
      </c>
      <c r="T148" s="38">
        <f t="shared" si="69"/>
        <v>19.3649923240725</v>
      </c>
      <c r="U148" s="16">
        <f t="shared" si="70"/>
        <v>88382.37974192147</v>
      </c>
      <c r="V148" s="16">
        <f t="shared" si="71"/>
        <v>37.00705322974999</v>
      </c>
      <c r="W148" s="16">
        <f t="shared" si="72"/>
        <v>64.53255062490628</v>
      </c>
      <c r="X148" s="16">
        <f t="shared" si="73"/>
        <v>494.6654372583257</v>
      </c>
      <c r="Z148" s="36">
        <f t="shared" si="74"/>
        <v>0.5</v>
      </c>
      <c r="AA148" s="92">
        <v>0.5166347907901354</v>
      </c>
      <c r="AB148" s="92">
        <v>-0.016634790790135412</v>
      </c>
    </row>
    <row r="149" spans="2:28" ht="14.25">
      <c r="B149" s="16" t="s">
        <v>379</v>
      </c>
      <c r="C149" s="8" t="s">
        <v>337</v>
      </c>
      <c r="D149" s="52">
        <v>4454393.3339</v>
      </c>
      <c r="E149" s="52">
        <v>581106.62616</v>
      </c>
      <c r="F149" s="38">
        <v>5281</v>
      </c>
      <c r="G149" s="16">
        <v>6300</v>
      </c>
      <c r="H149" s="38">
        <v>-1019</v>
      </c>
      <c r="I149" s="38">
        <v>1</v>
      </c>
      <c r="J149" s="17">
        <v>0.61</v>
      </c>
      <c r="L149" s="37">
        <f t="shared" si="61"/>
        <v>5.8110662616</v>
      </c>
      <c r="M149" s="37">
        <f t="shared" si="62"/>
        <v>44.543933339</v>
      </c>
      <c r="N149" s="37">
        <f t="shared" si="63"/>
        <v>3.3446941444439613</v>
      </c>
      <c r="O149" s="38">
        <f t="shared" si="65"/>
        <v>33.768491096705795</v>
      </c>
      <c r="P149" s="38">
        <f t="shared" si="66"/>
        <v>1984.1619973092756</v>
      </c>
      <c r="Q149" s="38">
        <f t="shared" si="67"/>
        <v>11.186978919877722</v>
      </c>
      <c r="R149" s="38">
        <f t="shared" si="68"/>
        <v>258.8477481852223</v>
      </c>
      <c r="S149" s="38">
        <f t="shared" si="64"/>
        <v>148.98583300945543</v>
      </c>
      <c r="T149" s="38">
        <f t="shared" si="69"/>
        <v>19.43623929814938</v>
      </c>
      <c r="U149" s="16">
        <f t="shared" si="70"/>
        <v>88382.37974192147</v>
      </c>
      <c r="V149" s="16">
        <f t="shared" si="71"/>
        <v>37.41702288733305</v>
      </c>
      <c r="W149" s="16">
        <f t="shared" si="72"/>
        <v>65.00827577053184</v>
      </c>
      <c r="X149" s="16">
        <f t="shared" si="73"/>
        <v>498.31204327183144</v>
      </c>
      <c r="Z149" s="36">
        <f t="shared" si="74"/>
        <v>0.61</v>
      </c>
      <c r="AA149" s="92">
        <v>0.5798395793619306</v>
      </c>
      <c r="AB149" s="92">
        <v>0.03016042063806934</v>
      </c>
    </row>
    <row r="150" spans="2:28" ht="14.25">
      <c r="B150" s="16" t="s">
        <v>407</v>
      </c>
      <c r="C150" s="16" t="s">
        <v>281</v>
      </c>
      <c r="D150" s="16">
        <v>4453174.032</v>
      </c>
      <c r="E150" s="16">
        <v>642176.63435</v>
      </c>
      <c r="F150" s="16">
        <v>5180</v>
      </c>
      <c r="G150" s="16">
        <v>5306</v>
      </c>
      <c r="H150" s="38">
        <v>-126</v>
      </c>
      <c r="I150" s="38">
        <v>2</v>
      </c>
      <c r="J150" s="17">
        <v>0.445</v>
      </c>
      <c r="L150" s="37">
        <f t="shared" si="61"/>
        <v>6.4217663435</v>
      </c>
      <c r="M150" s="37">
        <f t="shared" si="62"/>
        <v>44.53174032</v>
      </c>
      <c r="N150" s="37">
        <f t="shared" si="63"/>
        <v>3.3347339215803973</v>
      </c>
      <c r="O150" s="38">
        <f t="shared" si="65"/>
        <v>41.23908297050936</v>
      </c>
      <c r="P150" s="38">
        <f t="shared" si="66"/>
        <v>1983.0758959279135</v>
      </c>
      <c r="Q150" s="38">
        <f t="shared" si="67"/>
        <v>11.120450327738975</v>
      </c>
      <c r="R150" s="38">
        <f t="shared" si="68"/>
        <v>285.9724312044579</v>
      </c>
      <c r="S150" s="38">
        <f t="shared" si="64"/>
        <v>148.5015050321135</v>
      </c>
      <c r="T150" s="38">
        <f t="shared" si="69"/>
        <v>21.41488206213276</v>
      </c>
      <c r="U150" s="16">
        <f t="shared" si="70"/>
        <v>88309.82083231318</v>
      </c>
      <c r="V150" s="16">
        <f t="shared" si="71"/>
        <v>37.083742931161005</v>
      </c>
      <c r="W150" s="16">
        <f t="shared" si="72"/>
        <v>71.41293363923769</v>
      </c>
      <c r="X150" s="16">
        <f t="shared" si="73"/>
        <v>495.2130062363309</v>
      </c>
      <c r="Z150" s="36">
        <f t="shared" si="74"/>
        <v>0.445</v>
      </c>
      <c r="AA150" s="92">
        <v>0.3983087008955408</v>
      </c>
      <c r="AB150" s="92">
        <v>0.04669129910445918</v>
      </c>
    </row>
    <row r="151" spans="2:28" ht="14.25">
      <c r="B151" s="16" t="s">
        <v>402</v>
      </c>
      <c r="C151" s="8" t="s">
        <v>271</v>
      </c>
      <c r="D151" s="52">
        <v>4450790.6063</v>
      </c>
      <c r="E151" s="52">
        <v>634197.06315</v>
      </c>
      <c r="F151" s="38">
        <v>5270</v>
      </c>
      <c r="G151" s="16">
        <v>10003</v>
      </c>
      <c r="H151" s="38">
        <v>-4733</v>
      </c>
      <c r="I151" s="38">
        <v>1</v>
      </c>
      <c r="J151" s="17">
        <v>0.74</v>
      </c>
      <c r="L151" s="37">
        <f t="shared" si="61"/>
        <v>6.3419706315</v>
      </c>
      <c r="M151" s="37">
        <f t="shared" si="62"/>
        <v>44.507906063</v>
      </c>
      <c r="N151" s="37">
        <f t="shared" si="63"/>
        <v>3.3867651989555214</v>
      </c>
      <c r="O151" s="38">
        <f t="shared" si="65"/>
        <v>40.2205914908085</v>
      </c>
      <c r="P151" s="38">
        <f t="shared" si="66"/>
        <v>1980.9537021128322</v>
      </c>
      <c r="Q151" s="38">
        <f t="shared" si="67"/>
        <v>11.470178512856233</v>
      </c>
      <c r="R151" s="38">
        <f t="shared" si="68"/>
        <v>282.2678331211068</v>
      </c>
      <c r="S151" s="38">
        <f t="shared" si="64"/>
        <v>150.73782733254984</v>
      </c>
      <c r="T151" s="38">
        <f t="shared" si="69"/>
        <v>21.47876542756217</v>
      </c>
      <c r="U151" s="16">
        <f t="shared" si="70"/>
        <v>88168.10128879001</v>
      </c>
      <c r="V151" s="16">
        <f t="shared" si="71"/>
        <v>38.84680141314889</v>
      </c>
      <c r="W151" s="16">
        <f t="shared" si="72"/>
        <v>72.74353526659657</v>
      </c>
      <c r="X151" s="16">
        <f t="shared" si="73"/>
        <v>510.51362777604623</v>
      </c>
      <c r="Z151" s="36">
        <f t="shared" si="74"/>
        <v>0.74</v>
      </c>
      <c r="AA151" s="92">
        <v>0.7729966294686506</v>
      </c>
      <c r="AB151" s="92">
        <v>-0.03299662946865056</v>
      </c>
    </row>
    <row r="152" spans="2:28" ht="14.25">
      <c r="B152" s="16" t="s">
        <v>402</v>
      </c>
      <c r="C152" s="8" t="s">
        <v>271</v>
      </c>
      <c r="D152" s="52">
        <v>4450790.6063</v>
      </c>
      <c r="E152" s="52">
        <v>634197.06315</v>
      </c>
      <c r="F152" s="38">
        <v>5270</v>
      </c>
      <c r="G152" s="16">
        <v>10501</v>
      </c>
      <c r="H152" s="38">
        <v>-5231</v>
      </c>
      <c r="I152" s="38">
        <v>1</v>
      </c>
      <c r="J152" s="17">
        <v>0.74</v>
      </c>
      <c r="L152" s="37">
        <f t="shared" si="61"/>
        <v>6.3419706315</v>
      </c>
      <c r="M152" s="37">
        <f t="shared" si="62"/>
        <v>44.507906063</v>
      </c>
      <c r="N152" s="37">
        <f t="shared" si="63"/>
        <v>3.3924869982935792</v>
      </c>
      <c r="O152" s="38">
        <f t="shared" si="65"/>
        <v>40.2205914908085</v>
      </c>
      <c r="P152" s="38">
        <f t="shared" si="66"/>
        <v>1980.9537021128322</v>
      </c>
      <c r="Q152" s="38">
        <f t="shared" si="67"/>
        <v>11.50896803359098</v>
      </c>
      <c r="R152" s="38">
        <f t="shared" si="68"/>
        <v>282.2678331211068</v>
      </c>
      <c r="S152" s="38">
        <f t="shared" si="64"/>
        <v>150.99249263999945</v>
      </c>
      <c r="T152" s="38">
        <f t="shared" si="69"/>
        <v>21.51505291092347</v>
      </c>
      <c r="U152" s="16">
        <f t="shared" si="70"/>
        <v>88168.10128879001</v>
      </c>
      <c r="V152" s="16">
        <f t="shared" si="71"/>
        <v>39.04402441773382</v>
      </c>
      <c r="W152" s="16">
        <f t="shared" si="72"/>
        <v>72.9895372679063</v>
      </c>
      <c r="X152" s="16">
        <f t="shared" si="73"/>
        <v>512.2400681211371</v>
      </c>
      <c r="Z152" s="36">
        <f t="shared" si="74"/>
        <v>0.74</v>
      </c>
      <c r="AA152" s="92">
        <v>0.8201262470739721</v>
      </c>
      <c r="AB152" s="92">
        <v>-0.08012624707397209</v>
      </c>
    </row>
    <row r="153" spans="2:28" ht="14.25">
      <c r="B153" s="16" t="s">
        <v>382</v>
      </c>
      <c r="C153" s="8" t="s">
        <v>336</v>
      </c>
      <c r="D153" s="52">
        <v>4450601.0767</v>
      </c>
      <c r="E153" s="52">
        <v>533790.42966</v>
      </c>
      <c r="F153" s="38">
        <v>6286</v>
      </c>
      <c r="G153" s="16">
        <v>8202</v>
      </c>
      <c r="H153" s="38">
        <v>-1916</v>
      </c>
      <c r="I153" s="38">
        <v>1</v>
      </c>
      <c r="J153" s="17">
        <v>0.68</v>
      </c>
      <c r="L153" s="37">
        <f t="shared" si="61"/>
        <v>5.3379042966000005</v>
      </c>
      <c r="M153" s="37">
        <f t="shared" si="62"/>
        <v>44.506010767</v>
      </c>
      <c r="N153" s="37">
        <f t="shared" si="63"/>
        <v>3.3547590612042244</v>
      </c>
      <c r="O153" s="38">
        <f t="shared" si="65"/>
        <v>28.493222279660745</v>
      </c>
      <c r="P153" s="38">
        <f t="shared" si="66"/>
        <v>1980.78499439232</v>
      </c>
      <c r="Q153" s="38">
        <f t="shared" si="67"/>
        <v>11.25440835873185</v>
      </c>
      <c r="R153" s="38">
        <f t="shared" si="68"/>
        <v>237.5688260976952</v>
      </c>
      <c r="S153" s="38">
        <f t="shared" si="64"/>
        <v>149.306942898646</v>
      </c>
      <c r="T153" s="38">
        <f t="shared" si="69"/>
        <v>17.907382806859815</v>
      </c>
      <c r="U153" s="16">
        <f t="shared" si="70"/>
        <v>88156.83828753662</v>
      </c>
      <c r="V153" s="16">
        <f t="shared" si="71"/>
        <v>37.75582841994824</v>
      </c>
      <c r="W153" s="16">
        <f t="shared" si="72"/>
        <v>60.0749547337657</v>
      </c>
      <c r="X153" s="16">
        <f t="shared" si="73"/>
        <v>500.8888195899345</v>
      </c>
      <c r="Z153" s="36">
        <f t="shared" si="74"/>
        <v>0.68</v>
      </c>
      <c r="AA153" s="92">
        <v>0.8099109794076753</v>
      </c>
      <c r="AB153" s="92">
        <v>-0.12991097940767526</v>
      </c>
    </row>
    <row r="154" spans="2:28" ht="14.25">
      <c r="B154" s="16" t="s">
        <v>424</v>
      </c>
      <c r="C154" s="8" t="s">
        <v>254</v>
      </c>
      <c r="D154" s="52">
        <v>4449577.3604</v>
      </c>
      <c r="E154" s="52">
        <v>645034.41779</v>
      </c>
      <c r="F154" s="38">
        <v>5551</v>
      </c>
      <c r="G154" s="16">
        <v>5413.32</v>
      </c>
      <c r="H154" s="38">
        <v>137.67999999999938</v>
      </c>
      <c r="I154" s="38">
        <v>1</v>
      </c>
      <c r="J154" s="17">
        <v>0.45</v>
      </c>
      <c r="L154" s="37">
        <f t="shared" si="61"/>
        <v>6.4503441779</v>
      </c>
      <c r="M154" s="37">
        <f t="shared" si="62"/>
        <v>44.495773604</v>
      </c>
      <c r="N154" s="37">
        <f t="shared" si="63"/>
        <v>3.331804257299517</v>
      </c>
      <c r="O154" s="38">
        <f t="shared" si="65"/>
        <v>41.60694001336842</v>
      </c>
      <c r="P154" s="38">
        <f t="shared" si="66"/>
        <v>1979.873868618423</v>
      </c>
      <c r="Q154" s="38">
        <f t="shared" si="67"/>
        <v>11.100919608959185</v>
      </c>
      <c r="R154" s="38">
        <f t="shared" si="68"/>
        <v>287.0130542077179</v>
      </c>
      <c r="S154" s="38">
        <f t="shared" si="64"/>
        <v>148.25120792564266</v>
      </c>
      <c r="T154" s="38">
        <f t="shared" si="69"/>
        <v>21.491284192974373</v>
      </c>
      <c r="U154" s="16">
        <f t="shared" si="70"/>
        <v>88096.019422521</v>
      </c>
      <c r="V154" s="16">
        <f t="shared" si="71"/>
        <v>36.9860912130699</v>
      </c>
      <c r="W154" s="16">
        <f t="shared" si="72"/>
        <v>71.60475216898583</v>
      </c>
      <c r="X154" s="16">
        <f t="shared" si="73"/>
        <v>493.94400571645207</v>
      </c>
      <c r="Z154" s="36">
        <f t="shared" si="74"/>
        <v>0.45</v>
      </c>
      <c r="AA154" s="92">
        <v>0.4100630124039526</v>
      </c>
      <c r="AB154" s="92">
        <v>0.03993698759604741</v>
      </c>
    </row>
    <row r="155" spans="2:28" ht="14.25">
      <c r="B155" s="16" t="s">
        <v>425</v>
      </c>
      <c r="C155" s="8" t="s">
        <v>354</v>
      </c>
      <c r="D155" s="52">
        <v>4448388.0858</v>
      </c>
      <c r="E155" s="52">
        <v>643461.80934</v>
      </c>
      <c r="F155" s="38">
        <v>5484</v>
      </c>
      <c r="G155" s="16">
        <v>5086</v>
      </c>
      <c r="H155" s="38">
        <v>398</v>
      </c>
      <c r="I155" s="38">
        <v>1</v>
      </c>
      <c r="J155" s="17">
        <v>0.45</v>
      </c>
      <c r="L155" s="37">
        <f t="shared" si="61"/>
        <v>6.4346180934</v>
      </c>
      <c r="M155" s="37">
        <f t="shared" si="62"/>
        <v>44.48388085799999</v>
      </c>
      <c r="N155" s="37">
        <f t="shared" si="63"/>
        <v>3.3289169701529304</v>
      </c>
      <c r="O155" s="38">
        <f t="shared" si="65"/>
        <v>41.40431000791065</v>
      </c>
      <c r="P155" s="38">
        <f t="shared" si="66"/>
        <v>1978.815656188738</v>
      </c>
      <c r="Q155" s="38">
        <f t="shared" si="67"/>
        <v>11.081688194172166</v>
      </c>
      <c r="R155" s="38">
        <f t="shared" si="68"/>
        <v>286.2367846335367</v>
      </c>
      <c r="S155" s="38">
        <f t="shared" si="64"/>
        <v>148.08314588645726</v>
      </c>
      <c r="T155" s="38">
        <f t="shared" si="69"/>
        <v>21.420309367572354</v>
      </c>
      <c r="U155" s="16">
        <f t="shared" si="70"/>
        <v>88025.3998898449</v>
      </c>
      <c r="V155" s="16">
        <f t="shared" si="71"/>
        <v>36.8900198875231</v>
      </c>
      <c r="W155" s="16">
        <f t="shared" si="72"/>
        <v>71.3064313596374</v>
      </c>
      <c r="X155" s="16">
        <f t="shared" si="73"/>
        <v>492.95649733505974</v>
      </c>
      <c r="Z155" s="36">
        <f t="shared" si="74"/>
        <v>0.45</v>
      </c>
      <c r="AA155" s="92">
        <v>0.40860664555629</v>
      </c>
      <c r="AB155" s="92">
        <v>0.041393354443710006</v>
      </c>
    </row>
    <row r="156" spans="2:28" ht="14.25">
      <c r="B156" s="16" t="s">
        <v>394</v>
      </c>
      <c r="C156" s="8" t="s">
        <v>247</v>
      </c>
      <c r="D156" s="52">
        <v>4446925.9711</v>
      </c>
      <c r="E156" s="52">
        <v>624754.59817</v>
      </c>
      <c r="F156" s="38">
        <v>4773</v>
      </c>
      <c r="G156" s="16">
        <v>5782</v>
      </c>
      <c r="H156" s="38">
        <v>-1009</v>
      </c>
      <c r="I156" s="38">
        <v>1</v>
      </c>
      <c r="J156" s="17">
        <v>0.42</v>
      </c>
      <c r="L156" s="37">
        <f t="shared" si="61"/>
        <v>6.2475459817</v>
      </c>
      <c r="M156" s="37">
        <f t="shared" si="62"/>
        <v>44.469259711</v>
      </c>
      <c r="N156" s="37">
        <f t="shared" si="63"/>
        <v>3.3445822783963397</v>
      </c>
      <c r="O156" s="38">
        <f t="shared" si="65"/>
        <v>39.03183079345582</v>
      </c>
      <c r="P156" s="38">
        <f t="shared" si="66"/>
        <v>1977.5150592443676</v>
      </c>
      <c r="Q156" s="38">
        <f t="shared" si="67"/>
        <v>11.18623061696285</v>
      </c>
      <c r="R156" s="38">
        <f t="shared" si="68"/>
        <v>277.82374481663174</v>
      </c>
      <c r="S156" s="38">
        <f t="shared" si="64"/>
        <v>148.73109796281494</v>
      </c>
      <c r="T156" s="38">
        <f t="shared" si="69"/>
        <v>20.895431573860083</v>
      </c>
      <c r="U156" s="16">
        <f t="shared" si="70"/>
        <v>87938.63075195134</v>
      </c>
      <c r="V156" s="16">
        <f t="shared" si="71"/>
        <v>37.4132686835485</v>
      </c>
      <c r="W156" s="16">
        <f t="shared" si="72"/>
        <v>69.88649014137577</v>
      </c>
      <c r="X156" s="16">
        <f t="shared" si="73"/>
        <v>497.44339449286076</v>
      </c>
      <c r="Z156" s="36">
        <f t="shared" si="74"/>
        <v>0.42</v>
      </c>
      <c r="AA156" s="92">
        <v>0.5334085310693126</v>
      </c>
      <c r="AB156" s="92">
        <v>-0.11340853106931265</v>
      </c>
    </row>
    <row r="157" spans="2:28" ht="14.25">
      <c r="B157" s="59">
        <v>4304738990</v>
      </c>
      <c r="C157" s="8" t="s">
        <v>535</v>
      </c>
      <c r="D157" s="60">
        <v>4446214.798533765</v>
      </c>
      <c r="E157" s="60">
        <v>633162.4483802416</v>
      </c>
      <c r="F157" s="26">
        <v>5168</v>
      </c>
      <c r="G157" s="38">
        <v>13424</v>
      </c>
      <c r="H157" s="38">
        <f>F157-G157</f>
        <v>-8256</v>
      </c>
      <c r="I157" s="29">
        <v>6</v>
      </c>
      <c r="J157" s="17">
        <v>1.17</v>
      </c>
      <c r="L157" s="37">
        <f t="shared" si="61"/>
        <v>6.3316244838024165</v>
      </c>
      <c r="M157" s="37">
        <f t="shared" si="62"/>
        <v>44.462147985337644</v>
      </c>
      <c r="N157" s="37">
        <f t="shared" si="63"/>
        <v>3.4276626083141384</v>
      </c>
      <c r="O157" s="38">
        <f t="shared" si="65"/>
        <v>40.08946860388622</v>
      </c>
      <c r="P157" s="38">
        <f t="shared" si="66"/>
        <v>1976.8826034700644</v>
      </c>
      <c r="Q157" s="38">
        <f t="shared" si="67"/>
        <v>11.748870956434882</v>
      </c>
      <c r="R157" s="38">
        <f t="shared" si="68"/>
        <v>281.5176247864101</v>
      </c>
      <c r="S157" s="38">
        <f t="shared" si="64"/>
        <v>152.40124213467163</v>
      </c>
      <c r="T157" s="38">
        <f t="shared" si="69"/>
        <v>21.70267249301585</v>
      </c>
      <c r="U157" s="16">
        <f t="shared" si="70"/>
        <v>87896.44686512556</v>
      </c>
      <c r="V157" s="16">
        <f t="shared" si="71"/>
        <v>40.27116566727981</v>
      </c>
      <c r="W157" s="16">
        <f t="shared" si="72"/>
        <v>74.3894390047982</v>
      </c>
      <c r="X157" s="16">
        <f t="shared" si="73"/>
        <v>522.3800391256432</v>
      </c>
      <c r="Z157" s="36">
        <f t="shared" si="74"/>
        <v>1.17</v>
      </c>
      <c r="AA157" s="92">
        <v>1.201404609901715</v>
      </c>
      <c r="AB157" s="92">
        <v>-0.03140460990171512</v>
      </c>
    </row>
    <row r="158" spans="2:28" ht="14.25">
      <c r="B158" s="16" t="s">
        <v>384</v>
      </c>
      <c r="C158" s="8" t="s">
        <v>283</v>
      </c>
      <c r="D158" s="52">
        <v>4445939.6881</v>
      </c>
      <c r="E158" s="52">
        <v>581686.32326</v>
      </c>
      <c r="F158" s="38">
        <v>5246</v>
      </c>
      <c r="G158" s="16">
        <v>5035</v>
      </c>
      <c r="H158" s="38">
        <v>211</v>
      </c>
      <c r="I158" s="38">
        <v>1</v>
      </c>
      <c r="J158" s="17">
        <v>0.54</v>
      </c>
      <c r="L158" s="37">
        <f t="shared" si="61"/>
        <v>5.816863232599999</v>
      </c>
      <c r="M158" s="37">
        <f t="shared" si="62"/>
        <v>44.459396880999996</v>
      </c>
      <c r="N158" s="37">
        <f t="shared" si="63"/>
        <v>3.3309905366558854</v>
      </c>
      <c r="O158" s="38">
        <f t="shared" si="65"/>
        <v>33.83589786677371</v>
      </c>
      <c r="P158" s="38">
        <f t="shared" si="66"/>
        <v>1976.6379710222723</v>
      </c>
      <c r="Q158" s="38">
        <f t="shared" si="67"/>
        <v>11.095497955291064</v>
      </c>
      <c r="R158" s="38">
        <f t="shared" si="68"/>
        <v>258.61423106065996</v>
      </c>
      <c r="S158" s="38">
        <f t="shared" si="64"/>
        <v>148.09383027603917</v>
      </c>
      <c r="T158" s="38">
        <f t="shared" si="69"/>
        <v>19.37591638081216</v>
      </c>
      <c r="U158" s="16">
        <f t="shared" si="70"/>
        <v>87880.13204373377</v>
      </c>
      <c r="V158" s="16">
        <f t="shared" si="71"/>
        <v>36.95899868855926</v>
      </c>
      <c r="W158" s="16">
        <f t="shared" si="72"/>
        <v>64.54099410352106</v>
      </c>
      <c r="X158" s="16">
        <f t="shared" si="73"/>
        <v>493.2991471866094</v>
      </c>
      <c r="Z158" s="36">
        <f t="shared" si="74"/>
        <v>0.54</v>
      </c>
      <c r="AA158" s="92">
        <v>0.5606164352611813</v>
      </c>
      <c r="AB158" s="92">
        <v>-0.020616435261181287</v>
      </c>
    </row>
    <row r="159" spans="2:28" ht="14.25">
      <c r="B159" s="16" t="s">
        <v>384</v>
      </c>
      <c r="C159" s="8" t="s">
        <v>283</v>
      </c>
      <c r="D159" s="52">
        <v>4445939.6881</v>
      </c>
      <c r="E159" s="52">
        <v>581686.32326</v>
      </c>
      <c r="F159" s="38">
        <v>5246</v>
      </c>
      <c r="G159" s="16">
        <v>6095</v>
      </c>
      <c r="H159" s="38">
        <v>-849</v>
      </c>
      <c r="I159" s="38">
        <v>1</v>
      </c>
      <c r="J159" s="17">
        <v>0.5</v>
      </c>
      <c r="L159" s="37">
        <f t="shared" si="61"/>
        <v>5.816863232599999</v>
      </c>
      <c r="M159" s="37">
        <f t="shared" si="62"/>
        <v>44.459396880999996</v>
      </c>
      <c r="N159" s="37">
        <f t="shared" si="63"/>
        <v>3.3427934387650384</v>
      </c>
      <c r="O159" s="38">
        <f t="shared" si="65"/>
        <v>33.83589786677371</v>
      </c>
      <c r="P159" s="38">
        <f t="shared" si="66"/>
        <v>1976.6379710222723</v>
      </c>
      <c r="Q159" s="38">
        <f t="shared" si="67"/>
        <v>11.17426797425059</v>
      </c>
      <c r="R159" s="38">
        <f t="shared" si="68"/>
        <v>258.61423106065996</v>
      </c>
      <c r="S159" s="38">
        <f t="shared" si="64"/>
        <v>148.6185801852576</v>
      </c>
      <c r="T159" s="38">
        <f t="shared" si="69"/>
        <v>19.44457224812887</v>
      </c>
      <c r="U159" s="16">
        <f t="shared" si="70"/>
        <v>87880.13204373377</v>
      </c>
      <c r="V159" s="16">
        <f t="shared" si="71"/>
        <v>37.35326966732717</v>
      </c>
      <c r="W159" s="16">
        <f t="shared" si="72"/>
        <v>64.99918853063794</v>
      </c>
      <c r="X159" s="16">
        <f t="shared" si="73"/>
        <v>496.8012147218548</v>
      </c>
      <c r="Z159" s="36">
        <f t="shared" si="74"/>
        <v>0.5</v>
      </c>
      <c r="AA159" s="92">
        <v>0.6227783546328283</v>
      </c>
      <c r="AB159" s="92">
        <v>-0.12277835463282827</v>
      </c>
    </row>
    <row r="160" spans="2:28" ht="14.25">
      <c r="B160" s="16" t="s">
        <v>384</v>
      </c>
      <c r="C160" s="8" t="s">
        <v>283</v>
      </c>
      <c r="D160" s="52">
        <v>4445939.6881</v>
      </c>
      <c r="E160" s="52">
        <v>581686.32326</v>
      </c>
      <c r="F160" s="38">
        <v>5246</v>
      </c>
      <c r="G160" s="16">
        <v>7805</v>
      </c>
      <c r="H160" s="38">
        <v>-2559</v>
      </c>
      <c r="I160" s="38">
        <v>1</v>
      </c>
      <c r="J160" s="17">
        <v>0.67</v>
      </c>
      <c r="L160" s="37">
        <f t="shared" si="61"/>
        <v>5.816863232599999</v>
      </c>
      <c r="M160" s="37">
        <f t="shared" si="62"/>
        <v>44.459396880999996</v>
      </c>
      <c r="N160" s="37">
        <f t="shared" si="63"/>
        <v>3.3620112896339105</v>
      </c>
      <c r="O160" s="38">
        <f t="shared" si="65"/>
        <v>33.83589786677371</v>
      </c>
      <c r="P160" s="38">
        <f t="shared" si="66"/>
        <v>1976.6379710222723</v>
      </c>
      <c r="Q160" s="38">
        <f t="shared" si="67"/>
        <v>11.30311991162587</v>
      </c>
      <c r="R160" s="38">
        <f t="shared" si="68"/>
        <v>258.61423106065996</v>
      </c>
      <c r="S160" s="38">
        <f t="shared" si="64"/>
        <v>149.47299424423665</v>
      </c>
      <c r="T160" s="38">
        <f t="shared" si="69"/>
        <v>19.5563598582576</v>
      </c>
      <c r="U160" s="16">
        <f t="shared" si="70"/>
        <v>87880.13204373377</v>
      </c>
      <c r="V160" s="16">
        <f t="shared" si="71"/>
        <v>38.00121675097203</v>
      </c>
      <c r="W160" s="16">
        <f t="shared" si="72"/>
        <v>65.74870262760548</v>
      </c>
      <c r="X160" s="16">
        <f t="shared" si="73"/>
        <v>502.5298941445082</v>
      </c>
      <c r="Z160" s="36">
        <f t="shared" si="74"/>
        <v>0.67</v>
      </c>
      <c r="AA160" s="92">
        <v>0.7414606769659713</v>
      </c>
      <c r="AB160" s="92">
        <v>-0.07146067696597125</v>
      </c>
    </row>
    <row r="161" spans="2:28" ht="14.25">
      <c r="B161" s="16" t="s">
        <v>384</v>
      </c>
      <c r="C161" s="8" t="s">
        <v>283</v>
      </c>
      <c r="D161" s="52">
        <v>4445939.6881</v>
      </c>
      <c r="E161" s="52">
        <v>581686.32326</v>
      </c>
      <c r="F161" s="38">
        <v>5246</v>
      </c>
      <c r="G161" s="16">
        <v>8285</v>
      </c>
      <c r="H161" s="38">
        <v>-3039</v>
      </c>
      <c r="I161" s="38">
        <v>1</v>
      </c>
      <c r="J161" s="17">
        <v>0.71</v>
      </c>
      <c r="L161" s="37">
        <f t="shared" si="61"/>
        <v>5.816863232599999</v>
      </c>
      <c r="M161" s="37">
        <f t="shared" si="62"/>
        <v>44.459396880999996</v>
      </c>
      <c r="N161" s="37">
        <f t="shared" si="63"/>
        <v>3.36744555682396</v>
      </c>
      <c r="O161" s="38">
        <f t="shared" si="65"/>
        <v>33.83589786677371</v>
      </c>
      <c r="P161" s="38">
        <f t="shared" si="66"/>
        <v>1976.6379710222723</v>
      </c>
      <c r="Q161" s="38">
        <f t="shared" si="67"/>
        <v>11.339689578173429</v>
      </c>
      <c r="R161" s="38">
        <f t="shared" si="68"/>
        <v>258.61423106065996</v>
      </c>
      <c r="S161" s="38">
        <f t="shared" si="64"/>
        <v>149.71459848599645</v>
      </c>
      <c r="T161" s="38">
        <f t="shared" si="69"/>
        <v>19.587970247271524</v>
      </c>
      <c r="U161" s="16">
        <f t="shared" si="70"/>
        <v>87880.13204373377</v>
      </c>
      <c r="V161" s="16">
        <f t="shared" si="71"/>
        <v>38.18578728578308</v>
      </c>
      <c r="W161" s="16">
        <f t="shared" si="72"/>
        <v>65.96142337637441</v>
      </c>
      <c r="X161" s="16">
        <f t="shared" si="73"/>
        <v>504.1557594633519</v>
      </c>
      <c r="Z161" s="36">
        <f t="shared" si="74"/>
        <v>0.71</v>
      </c>
      <c r="AA161" s="92">
        <v>0.7789461531919528</v>
      </c>
      <c r="AB161" s="92">
        <v>-0.06894615319195285</v>
      </c>
    </row>
    <row r="162" spans="2:28" ht="14.25">
      <c r="B162" s="16" t="s">
        <v>384</v>
      </c>
      <c r="C162" s="8" t="s">
        <v>283</v>
      </c>
      <c r="D162" s="52">
        <v>4445939.6881</v>
      </c>
      <c r="E162" s="52">
        <v>581686.32326</v>
      </c>
      <c r="F162" s="38">
        <v>5246</v>
      </c>
      <c r="G162" s="16">
        <v>10325</v>
      </c>
      <c r="H162" s="38">
        <v>-5079</v>
      </c>
      <c r="I162" s="38">
        <v>1</v>
      </c>
      <c r="J162" s="17">
        <v>0.75</v>
      </c>
      <c r="L162" s="37">
        <f t="shared" si="61"/>
        <v>5.816863232599999</v>
      </c>
      <c r="M162" s="37">
        <f t="shared" si="62"/>
        <v>44.459396880999996</v>
      </c>
      <c r="N162" s="37">
        <f t="shared" si="63"/>
        <v>3.3907385367606917</v>
      </c>
      <c r="O162" s="38">
        <f t="shared" si="65"/>
        <v>33.83589786677371</v>
      </c>
      <c r="P162" s="38">
        <f t="shared" si="66"/>
        <v>1976.6379710222723</v>
      </c>
      <c r="Q162" s="38">
        <f t="shared" si="67"/>
        <v>11.497107824674037</v>
      </c>
      <c r="R162" s="38">
        <f t="shared" si="68"/>
        <v>258.61423106065996</v>
      </c>
      <c r="S162" s="38">
        <f t="shared" si="64"/>
        <v>150.7501903255448</v>
      </c>
      <c r="T162" s="38">
        <f t="shared" si="69"/>
        <v>19.72346232584319</v>
      </c>
      <c r="U162" s="16">
        <f t="shared" si="70"/>
        <v>87880.13204373377</v>
      </c>
      <c r="V162" s="16">
        <f t="shared" si="71"/>
        <v>38.983686562415144</v>
      </c>
      <c r="W162" s="16">
        <f t="shared" si="72"/>
        <v>66.87710378658417</v>
      </c>
      <c r="X162" s="16">
        <f t="shared" si="73"/>
        <v>511.15447976083357</v>
      </c>
      <c r="Z162" s="36">
        <f t="shared" si="74"/>
        <v>0.75</v>
      </c>
      <c r="AA162" s="92">
        <v>0.9592278350825723</v>
      </c>
      <c r="AB162" s="92">
        <v>-0.20922783508257226</v>
      </c>
    </row>
    <row r="163" spans="2:28" ht="14.25">
      <c r="B163" s="16" t="s">
        <v>384</v>
      </c>
      <c r="C163" s="8" t="s">
        <v>283</v>
      </c>
      <c r="D163" s="52">
        <v>4445939.6881</v>
      </c>
      <c r="E163" s="52">
        <v>581686.32326</v>
      </c>
      <c r="F163" s="38">
        <v>5246</v>
      </c>
      <c r="G163" s="16">
        <v>11075</v>
      </c>
      <c r="H163" s="38">
        <v>-5829</v>
      </c>
      <c r="I163" s="38">
        <v>1</v>
      </c>
      <c r="J163" s="17">
        <v>0.94</v>
      </c>
      <c r="L163" s="37">
        <f t="shared" si="61"/>
        <v>5.816863232599999</v>
      </c>
      <c r="M163" s="37">
        <f t="shared" si="62"/>
        <v>44.459396880999996</v>
      </c>
      <c r="N163" s="37">
        <f t="shared" si="63"/>
        <v>3.3993833518599725</v>
      </c>
      <c r="O163" s="38">
        <f t="shared" si="65"/>
        <v>33.83589786677371</v>
      </c>
      <c r="P163" s="38">
        <f t="shared" si="66"/>
        <v>1976.6379710222723</v>
      </c>
      <c r="Q163" s="38">
        <f t="shared" si="67"/>
        <v>11.555807172902743</v>
      </c>
      <c r="R163" s="38">
        <f t="shared" si="68"/>
        <v>258.61423106065996</v>
      </c>
      <c r="S163" s="38">
        <f aca="true" t="shared" si="75" ref="S163:S194">M163*N163</f>
        <v>151.13453359100657</v>
      </c>
      <c r="T163" s="38">
        <f t="shared" si="69"/>
        <v>19.77374803294682</v>
      </c>
      <c r="U163" s="16">
        <f t="shared" si="70"/>
        <v>87880.13204373377</v>
      </c>
      <c r="V163" s="16">
        <f t="shared" si="71"/>
        <v>39.28261852086964</v>
      </c>
      <c r="W163" s="16">
        <f t="shared" si="72"/>
        <v>67.2185498670733</v>
      </c>
      <c r="X163" s="16">
        <f t="shared" si="73"/>
        <v>513.7642173803896</v>
      </c>
      <c r="Z163" s="36">
        <f t="shared" si="74"/>
        <v>0.94</v>
      </c>
      <c r="AA163" s="92">
        <v>1.0342266154421509</v>
      </c>
      <c r="AB163" s="92">
        <v>-0.09422661544215094</v>
      </c>
    </row>
    <row r="164" spans="2:28" ht="14.25">
      <c r="B164" s="16" t="s">
        <v>409</v>
      </c>
      <c r="C164" s="8" t="s">
        <v>358</v>
      </c>
      <c r="D164" s="52">
        <v>4444909.2898</v>
      </c>
      <c r="E164" s="52">
        <v>650721.37318</v>
      </c>
      <c r="F164" s="38">
        <v>5514</v>
      </c>
      <c r="G164" s="16">
        <v>8705</v>
      </c>
      <c r="H164" s="38">
        <v>-3191</v>
      </c>
      <c r="I164" s="38">
        <v>1</v>
      </c>
      <c r="J164" s="17">
        <v>0.67</v>
      </c>
      <c r="L164" s="37">
        <f t="shared" si="61"/>
        <v>6.5072137318</v>
      </c>
      <c r="M164" s="37">
        <f t="shared" si="62"/>
        <v>44.449092898</v>
      </c>
      <c r="N164" s="37">
        <f t="shared" si="63"/>
        <v>3.3691700723360816</v>
      </c>
      <c r="O164" s="38">
        <f t="shared" si="65"/>
        <v>42.343830551326484</v>
      </c>
      <c r="P164" s="38">
        <f t="shared" si="66"/>
        <v>1975.7218594550343</v>
      </c>
      <c r="Q164" s="38">
        <f t="shared" si="67"/>
        <v>11.351306976325118</v>
      </c>
      <c r="R164" s="38">
        <f t="shared" si="68"/>
        <v>289.2397476719195</v>
      </c>
      <c r="S164" s="38">
        <f t="shared" si="75"/>
        <v>149.7565535344279</v>
      </c>
      <c r="T164" s="38">
        <f t="shared" si="69"/>
        <v>21.92390975947495</v>
      </c>
      <c r="U164" s="16">
        <f t="shared" si="70"/>
        <v>87819.04447152613</v>
      </c>
      <c r="V164" s="16">
        <f t="shared" si="71"/>
        <v>38.244483746534364</v>
      </c>
      <c r="W164" s="16">
        <f t="shared" si="72"/>
        <v>73.86538063021995</v>
      </c>
      <c r="X164" s="16">
        <f t="shared" si="73"/>
        <v>504.5552983043907</v>
      </c>
      <c r="Z164" s="36">
        <f t="shared" si="74"/>
        <v>0.67</v>
      </c>
      <c r="AA164" s="92">
        <v>0.6690988357971719</v>
      </c>
      <c r="AB164" s="92">
        <v>0.000901164202828153</v>
      </c>
    </row>
    <row r="165" spans="2:28" ht="14.25">
      <c r="B165" s="16" t="s">
        <v>409</v>
      </c>
      <c r="C165" s="8" t="s">
        <v>358</v>
      </c>
      <c r="D165" s="52">
        <v>4444909.2898</v>
      </c>
      <c r="E165" s="52">
        <v>650721.37318</v>
      </c>
      <c r="F165" s="38">
        <v>5514</v>
      </c>
      <c r="G165" s="16">
        <v>9305</v>
      </c>
      <c r="H165" s="38">
        <v>-3791</v>
      </c>
      <c r="I165" s="38">
        <v>1</v>
      </c>
      <c r="J165" s="17">
        <v>0.7</v>
      </c>
      <c r="L165" s="37">
        <f t="shared" si="61"/>
        <v>6.5072137318</v>
      </c>
      <c r="M165" s="37">
        <f t="shared" si="62"/>
        <v>44.449092898</v>
      </c>
      <c r="N165" s="37">
        <f t="shared" si="63"/>
        <v>3.3759946524244704</v>
      </c>
      <c r="O165" s="38">
        <f t="shared" si="65"/>
        <v>42.343830551326484</v>
      </c>
      <c r="P165" s="38">
        <f t="shared" si="66"/>
        <v>1975.7218594550343</v>
      </c>
      <c r="Q165" s="38">
        <f t="shared" si="67"/>
        <v>11.397339893198621</v>
      </c>
      <c r="R165" s="38">
        <f t="shared" si="68"/>
        <v>289.2397476719195</v>
      </c>
      <c r="S165" s="38">
        <f t="shared" si="75"/>
        <v>150.05989992876653</v>
      </c>
      <c r="T165" s="38">
        <f t="shared" si="69"/>
        <v>21.968318760739884</v>
      </c>
      <c r="U165" s="16">
        <f t="shared" si="70"/>
        <v>87819.04447152613</v>
      </c>
      <c r="V165" s="16">
        <f t="shared" si="71"/>
        <v>38.47735853130263</v>
      </c>
      <c r="W165" s="16">
        <f t="shared" si="72"/>
        <v>74.16492665901401</v>
      </c>
      <c r="X165" s="16">
        <f t="shared" si="73"/>
        <v>506.60141970286696</v>
      </c>
      <c r="Z165" s="36">
        <f t="shared" si="74"/>
        <v>0.7</v>
      </c>
      <c r="AA165" s="92">
        <v>0.7194900948850318</v>
      </c>
      <c r="AB165" s="92">
        <v>-0.01949009488503184</v>
      </c>
    </row>
    <row r="166" spans="2:28" ht="14.25">
      <c r="B166" s="16" t="s">
        <v>416</v>
      </c>
      <c r="C166" s="8" t="s">
        <v>286</v>
      </c>
      <c r="D166" s="52">
        <v>4444536.9876</v>
      </c>
      <c r="E166" s="52">
        <v>627835.1951</v>
      </c>
      <c r="F166" s="38">
        <v>5052</v>
      </c>
      <c r="G166" s="16">
        <v>5544.552000000001</v>
      </c>
      <c r="H166" s="38">
        <v>-492.5520000000006</v>
      </c>
      <c r="I166" s="38">
        <v>1</v>
      </c>
      <c r="J166" s="17">
        <v>0.49</v>
      </c>
      <c r="L166" s="37">
        <f t="shared" si="61"/>
        <v>6.278351951</v>
      </c>
      <c r="M166" s="37">
        <f t="shared" si="62"/>
        <v>44.445369875999994</v>
      </c>
      <c r="N166" s="37">
        <f t="shared" si="63"/>
        <v>3.338815133572238</v>
      </c>
      <c r="O166" s="38">
        <f t="shared" si="65"/>
        <v>39.41770322062551</v>
      </c>
      <c r="P166" s="38">
        <f t="shared" si="66"/>
        <v>1975.3909034144476</v>
      </c>
      <c r="Q166" s="38">
        <f t="shared" si="67"/>
        <v>11.147686496171001</v>
      </c>
      <c r="R166" s="38">
        <f t="shared" si="68"/>
        <v>279.0436746739012</v>
      </c>
      <c r="S166" s="38">
        <f t="shared" si="75"/>
        <v>148.39487355920446</v>
      </c>
      <c r="T166" s="38">
        <f t="shared" si="69"/>
        <v>20.96225650789159</v>
      </c>
      <c r="U166" s="16">
        <f t="shared" si="70"/>
        <v>87796.9793519409</v>
      </c>
      <c r="V166" s="16">
        <f t="shared" si="71"/>
        <v>37.220064377734616</v>
      </c>
      <c r="W166" s="16">
        <f t="shared" si="72"/>
        <v>69.98909926237157</v>
      </c>
      <c r="X166" s="16">
        <f t="shared" si="73"/>
        <v>495.46304958401055</v>
      </c>
      <c r="Z166" s="36">
        <f t="shared" si="74"/>
        <v>0.49</v>
      </c>
      <c r="AA166" s="92">
        <v>0.5148308323641686</v>
      </c>
      <c r="AB166" s="92">
        <v>-0.02483083236416861</v>
      </c>
    </row>
    <row r="167" spans="2:28" ht="14.25">
      <c r="B167" s="16" t="s">
        <v>411</v>
      </c>
      <c r="C167" s="8" t="s">
        <v>288</v>
      </c>
      <c r="D167" s="52">
        <v>4443400.1834</v>
      </c>
      <c r="E167" s="52">
        <v>628237.05548</v>
      </c>
      <c r="F167" s="38">
        <v>5017</v>
      </c>
      <c r="G167" s="16">
        <v>5552</v>
      </c>
      <c r="H167" s="38">
        <v>-535</v>
      </c>
      <c r="I167" s="38">
        <v>1</v>
      </c>
      <c r="J167" s="17">
        <v>0.52</v>
      </c>
      <c r="L167" s="37">
        <f t="shared" si="61"/>
        <v>6.2823705548</v>
      </c>
      <c r="M167" s="37">
        <f t="shared" si="62"/>
        <v>44.43400183400001</v>
      </c>
      <c r="N167" s="37">
        <f t="shared" si="63"/>
        <v>3.3392883976424623</v>
      </c>
      <c r="O167" s="38">
        <f t="shared" si="65"/>
        <v>39.46817978781806</v>
      </c>
      <c r="P167" s="38">
        <f t="shared" si="66"/>
        <v>1974.380518983916</v>
      </c>
      <c r="Q167" s="38">
        <f t="shared" si="67"/>
        <v>11.150847002629563</v>
      </c>
      <c r="R167" s="38">
        <f t="shared" si="68"/>
        <v>279.15086475385084</v>
      </c>
      <c r="S167" s="38">
        <f t="shared" si="75"/>
        <v>148.3779467851001</v>
      </c>
      <c r="T167" s="38">
        <f t="shared" si="69"/>
        <v>20.97864710333428</v>
      </c>
      <c r="U167" s="16">
        <f t="shared" si="70"/>
        <v>87729.62760154522</v>
      </c>
      <c r="V167" s="16">
        <f t="shared" si="71"/>
        <v>37.23589401976713</v>
      </c>
      <c r="W167" s="16">
        <f t="shared" si="72"/>
        <v>70.0537528703998</v>
      </c>
      <c r="X167" s="16">
        <f t="shared" si="73"/>
        <v>495.4767561654955</v>
      </c>
      <c r="Z167" s="36">
        <f t="shared" si="74"/>
        <v>0.52</v>
      </c>
      <c r="AA167" s="92">
        <v>0.5255778037333698</v>
      </c>
      <c r="AB167" s="92">
        <v>-0.005577803733369802</v>
      </c>
    </row>
    <row r="168" spans="2:28" ht="14.25">
      <c r="B168" s="16" t="s">
        <v>423</v>
      </c>
      <c r="C168" s="8" t="s">
        <v>289</v>
      </c>
      <c r="D168" s="52">
        <v>4443257.4394</v>
      </c>
      <c r="E168" s="52">
        <v>624203.17795</v>
      </c>
      <c r="F168" s="38">
        <v>4835</v>
      </c>
      <c r="G168" s="16">
        <v>5314.896000000001</v>
      </c>
      <c r="H168" s="38">
        <v>-479.89600000000064</v>
      </c>
      <c r="I168" s="38">
        <v>1</v>
      </c>
      <c r="J168" s="17">
        <v>0.48</v>
      </c>
      <c r="L168" s="37">
        <f t="shared" si="61"/>
        <v>6.2420317795</v>
      </c>
      <c r="M168" s="37">
        <f t="shared" si="62"/>
        <v>44.43257439399999</v>
      </c>
      <c r="N168" s="37">
        <f t="shared" si="63"/>
        <v>3.3386740544133895</v>
      </c>
      <c r="O168" s="38">
        <f t="shared" si="65"/>
        <v>38.96296073628794</v>
      </c>
      <c r="P168" s="38">
        <f t="shared" si="66"/>
        <v>1974.2536672783438</v>
      </c>
      <c r="Q168" s="38">
        <f t="shared" si="67"/>
        <v>11.14674444161314</v>
      </c>
      <c r="R168" s="38">
        <f t="shared" si="68"/>
        <v>277.3495414123459</v>
      </c>
      <c r="S168" s="38">
        <f t="shared" si="75"/>
        <v>148.3458833000405</v>
      </c>
      <c r="T168" s="38">
        <f t="shared" si="69"/>
        <v>20.84010954904049</v>
      </c>
      <c r="U168" s="16">
        <f t="shared" si="70"/>
        <v>87721.17294397231</v>
      </c>
      <c r="V168" s="16">
        <f t="shared" si="71"/>
        <v>37.21534645839046</v>
      </c>
      <c r="W168" s="16">
        <f t="shared" si="72"/>
        <v>69.57833304251422</v>
      </c>
      <c r="X168" s="16">
        <f t="shared" si="73"/>
        <v>495.2785516528818</v>
      </c>
      <c r="Z168" s="36">
        <f t="shared" si="74"/>
        <v>0.48</v>
      </c>
      <c r="AA168" s="92">
        <v>0.5299556496780724</v>
      </c>
      <c r="AB168" s="92">
        <v>-0.04995564967807242</v>
      </c>
    </row>
    <row r="169" spans="2:28" ht="14.25">
      <c r="B169" s="16" t="s">
        <v>498</v>
      </c>
      <c r="C169" s="16" t="s">
        <v>497</v>
      </c>
      <c r="D169" s="16">
        <v>4438449</v>
      </c>
      <c r="E169" s="16">
        <v>623500</v>
      </c>
      <c r="F169" s="16">
        <v>4786</v>
      </c>
      <c r="G169" s="16">
        <v>15207.958333333334</v>
      </c>
      <c r="H169" s="38">
        <f>F169-G169</f>
        <v>-10421.958333333334</v>
      </c>
      <c r="I169" s="38">
        <v>4</v>
      </c>
      <c r="J169" s="17">
        <v>2.01</v>
      </c>
      <c r="L169" s="37">
        <f t="shared" si="61"/>
        <v>6.235</v>
      </c>
      <c r="M169" s="37">
        <f t="shared" si="62"/>
        <v>44.38449</v>
      </c>
      <c r="N169" s="37">
        <f t="shared" si="63"/>
        <v>3.4533005135489523</v>
      </c>
      <c r="O169" s="38">
        <f t="shared" si="65"/>
        <v>38.87522500000001</v>
      </c>
      <c r="P169" s="38">
        <f t="shared" si="66"/>
        <v>1969.9829525600999</v>
      </c>
      <c r="Q169" s="38">
        <f t="shared" si="67"/>
        <v>11.925284436877458</v>
      </c>
      <c r="R169" s="38">
        <f t="shared" si="68"/>
        <v>276.73729515</v>
      </c>
      <c r="S169" s="38">
        <f t="shared" si="75"/>
        <v>153.27298211060833</v>
      </c>
      <c r="T169" s="38">
        <f t="shared" si="69"/>
        <v>21.531328701977717</v>
      </c>
      <c r="U169" s="16">
        <f t="shared" si="70"/>
        <v>87436.68865807423</v>
      </c>
      <c r="V169" s="16">
        <f t="shared" si="71"/>
        <v>41.181590870086254</v>
      </c>
      <c r="W169" s="16">
        <f t="shared" si="72"/>
        <v>74.35414846393095</v>
      </c>
      <c r="X169" s="16">
        <f t="shared" si="73"/>
        <v>529.2976678357431</v>
      </c>
      <c r="Z169" s="36">
        <f t="shared" si="74"/>
        <v>2.01</v>
      </c>
      <c r="AA169" s="92">
        <v>1.5888094238346753</v>
      </c>
      <c r="AB169" s="92">
        <v>0.4211905761653245</v>
      </c>
    </row>
    <row r="170" spans="2:28" ht="14.25">
      <c r="B170" s="16" t="s">
        <v>495</v>
      </c>
      <c r="C170" s="16" t="s">
        <v>491</v>
      </c>
      <c r="D170" s="16">
        <v>4436463</v>
      </c>
      <c r="E170" s="16">
        <v>649312</v>
      </c>
      <c r="F170" s="16">
        <v>5058</v>
      </c>
      <c r="G170" s="16">
        <v>9691.766666666666</v>
      </c>
      <c r="H170" s="38">
        <v>-4633.766666666666</v>
      </c>
      <c r="I170" s="38">
        <v>15</v>
      </c>
      <c r="J170" s="17">
        <v>0.7806666666666667</v>
      </c>
      <c r="L170" s="37">
        <f t="shared" si="61"/>
        <v>6.49312</v>
      </c>
      <c r="M170" s="37">
        <f t="shared" si="62"/>
        <v>44.36463</v>
      </c>
      <c r="N170" s="37">
        <f t="shared" si="63"/>
        <v>3.3856273573135813</v>
      </c>
      <c r="O170" s="38">
        <f t="shared" si="65"/>
        <v>42.160607334400005</v>
      </c>
      <c r="P170" s="38">
        <f t="shared" si="66"/>
        <v>1968.2203950368998</v>
      </c>
      <c r="Q170" s="38">
        <f t="shared" si="67"/>
        <v>11.462472602590145</v>
      </c>
      <c r="R170" s="38">
        <f t="shared" si="68"/>
        <v>288.0648663456</v>
      </c>
      <c r="S170" s="38">
        <f t="shared" si="75"/>
        <v>150.20210502509482</v>
      </c>
      <c r="T170" s="38">
        <f t="shared" si="69"/>
        <v>21.983284706319964</v>
      </c>
      <c r="U170" s="16">
        <f t="shared" si="70"/>
        <v>87319.36958426589</v>
      </c>
      <c r="V170" s="16">
        <f t="shared" si="71"/>
        <v>38.8076608257866</v>
      </c>
      <c r="W170" s="16">
        <f t="shared" si="72"/>
        <v>74.42721010533012</v>
      </c>
      <c r="X170" s="16">
        <f t="shared" si="73"/>
        <v>508.5283558990488</v>
      </c>
      <c r="Z170" s="36">
        <f t="shared" si="74"/>
        <v>0.7806666666666667</v>
      </c>
      <c r="AA170" s="92">
        <v>0.8775223629952507</v>
      </c>
      <c r="AB170" s="92">
        <v>-0.09685569632858393</v>
      </c>
    </row>
    <row r="171" spans="2:28" ht="14.25">
      <c r="B171" s="16" t="s">
        <v>401</v>
      </c>
      <c r="C171" s="8" t="s">
        <v>353</v>
      </c>
      <c r="D171" s="52">
        <v>4432811.9958</v>
      </c>
      <c r="E171" s="52">
        <v>635933.57497</v>
      </c>
      <c r="F171" s="38">
        <v>4866</v>
      </c>
      <c r="G171" s="16">
        <v>5511.744000000001</v>
      </c>
      <c r="H171" s="38">
        <v>-645.7440000000006</v>
      </c>
      <c r="I171" s="38">
        <v>1</v>
      </c>
      <c r="J171" s="17">
        <v>0.58</v>
      </c>
      <c r="L171" s="37">
        <f t="shared" si="61"/>
        <v>6.3593357497</v>
      </c>
      <c r="M171" s="37">
        <f t="shared" si="62"/>
        <v>44.328119957999995</v>
      </c>
      <c r="N171" s="37">
        <f t="shared" si="63"/>
        <v>3.3405237438815636</v>
      </c>
      <c r="O171" s="38">
        <f t="shared" si="65"/>
        <v>40.44115117741246</v>
      </c>
      <c r="P171" s="38">
        <f t="shared" si="66"/>
        <v>1964.9822190108375</v>
      </c>
      <c r="Q171" s="38">
        <f t="shared" si="67"/>
        <v>11.159098883436497</v>
      </c>
      <c r="R171" s="38">
        <f t="shared" si="68"/>
        <v>281.8973979658994</v>
      </c>
      <c r="S171" s="38">
        <f t="shared" si="75"/>
        <v>148.0791372413292</v>
      </c>
      <c r="T171" s="38">
        <f t="shared" si="69"/>
        <v>21.243512067187712</v>
      </c>
      <c r="U171" s="16">
        <f t="shared" si="70"/>
        <v>87103.96751964942</v>
      </c>
      <c r="V171" s="16">
        <f t="shared" si="71"/>
        <v>37.277234780441866</v>
      </c>
      <c r="W171" s="16">
        <f t="shared" si="72"/>
        <v>70.96445646387507</v>
      </c>
      <c r="X171" s="16">
        <f t="shared" si="73"/>
        <v>494.66187392815687</v>
      </c>
      <c r="Z171" s="36">
        <f t="shared" si="74"/>
        <v>0.58</v>
      </c>
      <c r="AA171" s="92">
        <v>0.6028591590445558</v>
      </c>
      <c r="AB171" s="92">
        <v>-0.02285915904455582</v>
      </c>
    </row>
    <row r="172" spans="2:28" ht="14.25">
      <c r="B172" s="16" t="s">
        <v>406</v>
      </c>
      <c r="C172" s="8" t="s">
        <v>252</v>
      </c>
      <c r="D172" s="52">
        <v>4432652.3908</v>
      </c>
      <c r="E172" s="52">
        <v>600656.75514</v>
      </c>
      <c r="F172" s="38">
        <v>4747</v>
      </c>
      <c r="G172" s="16">
        <v>4888.392</v>
      </c>
      <c r="H172" s="38">
        <v>-141.39199999999983</v>
      </c>
      <c r="I172" s="38">
        <v>1</v>
      </c>
      <c r="J172" s="17">
        <v>0.47</v>
      </c>
      <c r="L172" s="37">
        <f t="shared" si="61"/>
        <v>6.0065675514</v>
      </c>
      <c r="M172" s="37">
        <f t="shared" si="62"/>
        <v>44.326523908</v>
      </c>
      <c r="N172" s="37">
        <f t="shared" si="63"/>
        <v>3.334905096337938</v>
      </c>
      <c r="O172" s="38">
        <f t="shared" si="65"/>
        <v>36.07885374953139</v>
      </c>
      <c r="P172" s="38">
        <f t="shared" si="66"/>
        <v>1964.8407217664956</v>
      </c>
      <c r="Q172" s="38">
        <f t="shared" si="67"/>
        <v>11.121592001580751</v>
      </c>
      <c r="R172" s="38">
        <f t="shared" si="68"/>
        <v>266.2502601721491</v>
      </c>
      <c r="S172" s="38">
        <f t="shared" si="75"/>
        <v>147.82475048373465</v>
      </c>
      <c r="T172" s="38">
        <f t="shared" si="69"/>
        <v>20.03133273866195</v>
      </c>
      <c r="U172" s="16">
        <f t="shared" si="70"/>
        <v>87094.55922879453</v>
      </c>
      <c r="V172" s="16">
        <f t="shared" si="71"/>
        <v>37.0894538454629</v>
      </c>
      <c r="W172" s="16">
        <f t="shared" si="72"/>
        <v>66.80259363660471</v>
      </c>
      <c r="X172" s="16">
        <f t="shared" si="73"/>
        <v>492.9815137530907</v>
      </c>
      <c r="Z172" s="36">
        <f t="shared" si="74"/>
        <v>0.47</v>
      </c>
      <c r="AA172" s="92">
        <v>0.6213829192456615</v>
      </c>
      <c r="AB172" s="92">
        <v>-0.1513829192456615</v>
      </c>
    </row>
    <row r="173" spans="2:28" ht="14.25">
      <c r="B173" s="16" t="s">
        <v>392</v>
      </c>
      <c r="C173" s="8" t="s">
        <v>328</v>
      </c>
      <c r="D173" s="52">
        <v>4432128.6772</v>
      </c>
      <c r="E173" s="52">
        <v>656240.37358</v>
      </c>
      <c r="F173" s="38">
        <v>5453</v>
      </c>
      <c r="G173" s="16">
        <v>6073</v>
      </c>
      <c r="H173" s="38">
        <v>-620</v>
      </c>
      <c r="I173" s="38">
        <v>1</v>
      </c>
      <c r="J173" s="17">
        <v>0.69</v>
      </c>
      <c r="L173" s="37">
        <f t="shared" si="61"/>
        <v>6.5624037358</v>
      </c>
      <c r="M173" s="37">
        <f t="shared" si="62"/>
        <v>44.321286772</v>
      </c>
      <c r="N173" s="37">
        <f t="shared" si="63"/>
        <v>3.340236488743403</v>
      </c>
      <c r="O173" s="38">
        <f t="shared" si="65"/>
        <v>43.0651427916418</v>
      </c>
      <c r="P173" s="38">
        <f t="shared" si="66"/>
        <v>1964.3764611258623</v>
      </c>
      <c r="Q173" s="38">
        <f t="shared" si="67"/>
        <v>11.157179800732859</v>
      </c>
      <c r="R173" s="38">
        <f t="shared" si="68"/>
        <v>290.85417788803596</v>
      </c>
      <c r="S173" s="38">
        <f t="shared" si="75"/>
        <v>148.04357930389472</v>
      </c>
      <c r="T173" s="38">
        <f t="shared" si="69"/>
        <v>21.919980412185183</v>
      </c>
      <c r="U173" s="16">
        <f t="shared" si="70"/>
        <v>87063.69246172585</v>
      </c>
      <c r="V173" s="16">
        <f t="shared" si="71"/>
        <v>37.26761908187875</v>
      </c>
      <c r="W173" s="16">
        <f t="shared" si="72"/>
        <v>73.21791840532161</v>
      </c>
      <c r="X173" s="16">
        <f t="shared" si="73"/>
        <v>494.50056551504684</v>
      </c>
      <c r="Z173" s="36">
        <f t="shared" si="74"/>
        <v>0.69</v>
      </c>
      <c r="AA173" s="92">
        <v>0.5880176845039955</v>
      </c>
      <c r="AB173" s="92">
        <v>0.10198231549600445</v>
      </c>
    </row>
    <row r="174" spans="2:28" ht="14.25">
      <c r="B174" s="16" t="s">
        <v>400</v>
      </c>
      <c r="C174" s="8" t="s">
        <v>355</v>
      </c>
      <c r="D174" s="52">
        <v>4431458.373</v>
      </c>
      <c r="E174" s="52">
        <v>634552.69531</v>
      </c>
      <c r="F174" s="38">
        <v>4945</v>
      </c>
      <c r="G174" s="16">
        <v>9495</v>
      </c>
      <c r="H174" s="38">
        <f>F174-G174</f>
        <v>-4550</v>
      </c>
      <c r="I174" s="38">
        <v>1</v>
      </c>
      <c r="J174" s="17">
        <v>1.2</v>
      </c>
      <c r="L174" s="37">
        <f t="shared" si="61"/>
        <v>6.345526953099999</v>
      </c>
      <c r="M174" s="37">
        <f t="shared" si="62"/>
        <v>44.314583729999995</v>
      </c>
      <c r="N174" s="37">
        <f t="shared" si="63"/>
        <v>3.3846674564224064</v>
      </c>
      <c r="O174" s="38">
        <f t="shared" si="65"/>
        <v>40.26571231251856</v>
      </c>
      <c r="P174" s="38">
        <f t="shared" si="66"/>
        <v>1963.7823311631803</v>
      </c>
      <c r="Q174" s="38">
        <f t="shared" si="67"/>
        <v>11.455973790564922</v>
      </c>
      <c r="R174" s="38">
        <f t="shared" si="68"/>
        <v>281.1993854741217</v>
      </c>
      <c r="S174" s="38">
        <f t="shared" si="75"/>
        <v>149.99012939583685</v>
      </c>
      <c r="T174" s="38">
        <f t="shared" si="69"/>
        <v>21.4774985720088</v>
      </c>
      <c r="U174" s="16">
        <f t="shared" si="70"/>
        <v>87024.19654182534</v>
      </c>
      <c r="V174" s="16">
        <f t="shared" si="71"/>
        <v>38.77466167055313</v>
      </c>
      <c r="W174" s="16">
        <f t="shared" si="72"/>
        <v>72.69419046203689</v>
      </c>
      <c r="X174" s="16">
        <f t="shared" si="73"/>
        <v>507.66670975067467</v>
      </c>
      <c r="Z174" s="36">
        <f t="shared" si="74"/>
        <v>1.2</v>
      </c>
      <c r="AA174" s="92">
        <v>0.9292577607957924</v>
      </c>
      <c r="AB174" s="92">
        <v>0.2707422392042076</v>
      </c>
    </row>
    <row r="175" spans="2:28" ht="14.25">
      <c r="B175" s="16" t="s">
        <v>389</v>
      </c>
      <c r="C175" s="8" t="s">
        <v>367</v>
      </c>
      <c r="D175" s="52">
        <v>4431081.0146</v>
      </c>
      <c r="E175" s="52">
        <v>643720.56305</v>
      </c>
      <c r="F175" s="38">
        <v>5090</v>
      </c>
      <c r="G175" s="16">
        <v>2674</v>
      </c>
      <c r="H175" s="38">
        <v>2416</v>
      </c>
      <c r="I175" s="38">
        <v>1</v>
      </c>
      <c r="J175" s="17">
        <v>0.35</v>
      </c>
      <c r="L175" s="37">
        <f t="shared" si="61"/>
        <v>6.4372056305</v>
      </c>
      <c r="M175" s="37">
        <f t="shared" si="62"/>
        <v>44.310810146</v>
      </c>
      <c r="N175" s="37">
        <f t="shared" si="63"/>
        <v>3.306703349029152</v>
      </c>
      <c r="O175" s="38">
        <f t="shared" si="65"/>
        <v>41.437616329340905</v>
      </c>
      <c r="P175" s="38">
        <f t="shared" si="66"/>
        <v>1963.4478957948568</v>
      </c>
      <c r="Q175" s="38">
        <f t="shared" si="67"/>
        <v>10.93428703848061</v>
      </c>
      <c r="R175" s="38">
        <f t="shared" si="68"/>
        <v>285.2377965638477</v>
      </c>
      <c r="S175" s="38">
        <f t="shared" si="75"/>
        <v>146.52270430797313</v>
      </c>
      <c r="T175" s="38">
        <f t="shared" si="69"/>
        <v>21.285929416763665</v>
      </c>
      <c r="U175" s="16">
        <f t="shared" si="70"/>
        <v>87001.96694212909</v>
      </c>
      <c r="V175" s="16">
        <f t="shared" si="71"/>
        <v>36.15644356938988</v>
      </c>
      <c r="W175" s="16">
        <f t="shared" si="72"/>
        <v>70.38625408961056</v>
      </c>
      <c r="X175" s="16">
        <f t="shared" si="73"/>
        <v>484.50711704398293</v>
      </c>
      <c r="Z175" s="36">
        <f t="shared" si="74"/>
        <v>0.35</v>
      </c>
      <c r="AA175" s="92">
        <v>0.44396876592026047</v>
      </c>
      <c r="AB175" s="92">
        <v>-0.09396876592026049</v>
      </c>
    </row>
    <row r="176" spans="2:28" ht="14.25">
      <c r="B176" s="16" t="s">
        <v>389</v>
      </c>
      <c r="C176" s="8" t="s">
        <v>367</v>
      </c>
      <c r="D176" s="52">
        <v>4431081.0146</v>
      </c>
      <c r="E176" s="52">
        <v>643720.56305</v>
      </c>
      <c r="F176" s="38">
        <v>5090</v>
      </c>
      <c r="G176" s="16">
        <v>2888</v>
      </c>
      <c r="H176" s="38">
        <v>2202</v>
      </c>
      <c r="I176" s="38">
        <v>1</v>
      </c>
      <c r="J176" s="17">
        <v>0.45</v>
      </c>
      <c r="L176" s="37">
        <f t="shared" si="61"/>
        <v>6.4372056305</v>
      </c>
      <c r="M176" s="37">
        <f t="shared" si="62"/>
        <v>44.310810146</v>
      </c>
      <c r="N176" s="37">
        <f t="shared" si="63"/>
        <v>3.3090449434484217</v>
      </c>
      <c r="O176" s="38">
        <f aca="true" t="shared" si="76" ref="O176:O207">L176*L176</f>
        <v>41.437616329340905</v>
      </c>
      <c r="P176" s="38">
        <f aca="true" t="shared" si="77" ref="P176:P207">M176*M176</f>
        <v>1963.4478957948568</v>
      </c>
      <c r="Q176" s="38">
        <f aca="true" t="shared" si="78" ref="Q176:Q207">N176*N176</f>
        <v>10.949778437761568</v>
      </c>
      <c r="R176" s="38">
        <f aca="true" t="shared" si="79" ref="R176:R207">L176*M176</f>
        <v>285.2377965638477</v>
      </c>
      <c r="S176" s="38">
        <f t="shared" si="75"/>
        <v>146.62646225372433</v>
      </c>
      <c r="T176" s="38">
        <f aca="true" t="shared" si="80" ref="T176:T207">L176*N176</f>
        <v>21.301002741543734</v>
      </c>
      <c r="U176" s="16">
        <f aca="true" t="shared" si="81" ref="U176:U207">M176*M176*M176</f>
        <v>87001.96694212909</v>
      </c>
      <c r="V176" s="16">
        <f aca="true" t="shared" si="82" ref="V176:V207">N176*N176*N176</f>
        <v>36.23330897135548</v>
      </c>
      <c r="W176" s="16">
        <f aca="true" t="shared" si="83" ref="W176:W207">L176*Q176</f>
        <v>70.48597541228627</v>
      </c>
      <c r="X176" s="16">
        <f aca="true" t="shared" si="84" ref="X176:X207">M176*Q176</f>
        <v>485.19355349641734</v>
      </c>
      <c r="Z176" s="36">
        <f aca="true" t="shared" si="85" ref="Z176:Z207">J176</f>
        <v>0.45</v>
      </c>
      <c r="AA176" s="92">
        <v>0.4531814598797723</v>
      </c>
      <c r="AB176" s="92">
        <v>-0.003181459879772308</v>
      </c>
    </row>
    <row r="177" spans="2:28" ht="14.25">
      <c r="B177" s="16" t="s">
        <v>389</v>
      </c>
      <c r="C177" s="8" t="s">
        <v>367</v>
      </c>
      <c r="D177" s="52">
        <v>4431081.0146</v>
      </c>
      <c r="E177" s="52">
        <v>643720.56305</v>
      </c>
      <c r="F177" s="38">
        <v>5090</v>
      </c>
      <c r="G177" s="16">
        <v>3423</v>
      </c>
      <c r="H177" s="38">
        <v>1667</v>
      </c>
      <c r="I177" s="38">
        <v>1</v>
      </c>
      <c r="J177" s="17">
        <v>0.42</v>
      </c>
      <c r="L177" s="37">
        <f t="shared" si="61"/>
        <v>6.4372056305</v>
      </c>
      <c r="M177" s="37">
        <f t="shared" si="62"/>
        <v>44.310810146</v>
      </c>
      <c r="N177" s="37">
        <f t="shared" si="63"/>
        <v>3.3149134641840177</v>
      </c>
      <c r="O177" s="38">
        <f t="shared" si="76"/>
        <v>41.437616329340905</v>
      </c>
      <c r="P177" s="38">
        <f t="shared" si="77"/>
        <v>1963.4478957948568</v>
      </c>
      <c r="Q177" s="38">
        <f t="shared" si="78"/>
        <v>10.988651275028484</v>
      </c>
      <c r="R177" s="38">
        <f t="shared" si="79"/>
        <v>285.2377965638477</v>
      </c>
      <c r="S177" s="38">
        <f t="shared" si="75"/>
        <v>146.8865011618772</v>
      </c>
      <c r="T177" s="38">
        <f t="shared" si="80"/>
        <v>21.33877961626562</v>
      </c>
      <c r="U177" s="16">
        <f t="shared" si="81"/>
        <v>87001.96694212909</v>
      </c>
      <c r="V177" s="16">
        <f t="shared" si="82"/>
        <v>36.42642806481479</v>
      </c>
      <c r="W177" s="16">
        <f t="shared" si="83"/>
        <v>70.73620785921436</v>
      </c>
      <c r="X177" s="16">
        <f t="shared" si="84"/>
        <v>486.916040408388</v>
      </c>
      <c r="Z177" s="36">
        <f t="shared" si="85"/>
        <v>0.42</v>
      </c>
      <c r="AA177" s="92">
        <v>0.47768217854479644</v>
      </c>
      <c r="AB177" s="92">
        <v>-0.05768217854479646</v>
      </c>
    </row>
    <row r="178" spans="1:28" ht="12.75">
      <c r="A178" s="8"/>
      <c r="B178" s="16" t="s">
        <v>413</v>
      </c>
      <c r="C178" s="8" t="s">
        <v>520</v>
      </c>
      <c r="D178" s="27">
        <v>4430158</v>
      </c>
      <c r="E178" s="27">
        <v>614411</v>
      </c>
      <c r="F178" s="27">
        <v>4833</v>
      </c>
      <c r="G178" s="16">
        <v>10140.9</v>
      </c>
      <c r="H178" s="16">
        <v>-5307.9</v>
      </c>
      <c r="I178" s="16"/>
      <c r="J178" s="24">
        <v>0.8941539838367479</v>
      </c>
      <c r="L178" s="37">
        <f t="shared" si="61"/>
        <v>6.14411</v>
      </c>
      <c r="M178" s="37">
        <f t="shared" si="62"/>
        <v>44.30158</v>
      </c>
      <c r="N178" s="37">
        <f t="shared" si="63"/>
        <v>3.393372268886747</v>
      </c>
      <c r="O178" s="38">
        <f t="shared" si="76"/>
        <v>37.7500876921</v>
      </c>
      <c r="P178" s="38">
        <f t="shared" si="77"/>
        <v>1962.6299904964</v>
      </c>
      <c r="Q178" s="38">
        <f t="shared" si="78"/>
        <v>11.51497535524959</v>
      </c>
      <c r="R178" s="38">
        <f t="shared" si="79"/>
        <v>272.1937806938</v>
      </c>
      <c r="S178" s="38">
        <f t="shared" si="75"/>
        <v>150.33175303986772</v>
      </c>
      <c r="T178" s="38">
        <f t="shared" si="80"/>
        <v>20.849252490989752</v>
      </c>
      <c r="U178" s="16">
        <f t="shared" si="81"/>
        <v>86947.60953437552</v>
      </c>
      <c r="V178" s="16">
        <f t="shared" si="82"/>
        <v>39.07459804741828</v>
      </c>
      <c r="W178" s="16">
        <f t="shared" si="83"/>
        <v>70.74927522994255</v>
      </c>
      <c r="X178" s="16">
        <f t="shared" si="84"/>
        <v>510.1316018986181</v>
      </c>
      <c r="Z178" s="36">
        <f t="shared" si="85"/>
        <v>0.8941539838367479</v>
      </c>
      <c r="AA178" s="92">
        <v>1.0401363830719106</v>
      </c>
      <c r="AB178" s="92">
        <v>-0.14598239923516265</v>
      </c>
    </row>
    <row r="179" spans="2:28" ht="14.25">
      <c r="B179" s="16" t="s">
        <v>413</v>
      </c>
      <c r="C179" s="8" t="s">
        <v>356</v>
      </c>
      <c r="D179" s="52">
        <v>4430158</v>
      </c>
      <c r="E179" s="52">
        <v>614411</v>
      </c>
      <c r="F179" s="38">
        <v>4833</v>
      </c>
      <c r="G179" s="16">
        <v>10655</v>
      </c>
      <c r="H179" s="38">
        <f>F179-G179</f>
        <v>-5822</v>
      </c>
      <c r="I179" s="38">
        <v>1</v>
      </c>
      <c r="J179" s="17">
        <v>1.46</v>
      </c>
      <c r="L179" s="37">
        <f t="shared" si="61"/>
        <v>6.14411</v>
      </c>
      <c r="M179" s="37">
        <f t="shared" si="62"/>
        <v>44.30158</v>
      </c>
      <c r="N179" s="37">
        <f t="shared" si="63"/>
        <v>3.399302463134565</v>
      </c>
      <c r="O179" s="38">
        <f t="shared" si="76"/>
        <v>37.7500876921</v>
      </c>
      <c r="P179" s="38">
        <f t="shared" si="77"/>
        <v>1962.6299904964</v>
      </c>
      <c r="Q179" s="38">
        <f t="shared" si="78"/>
        <v>11.55525723587272</v>
      </c>
      <c r="R179" s="38">
        <f t="shared" si="79"/>
        <v>272.1937806938</v>
      </c>
      <c r="S179" s="38">
        <f t="shared" si="75"/>
        <v>150.59447001475297</v>
      </c>
      <c r="T179" s="38">
        <f t="shared" si="80"/>
        <v>20.885688256769715</v>
      </c>
      <c r="U179" s="16">
        <f t="shared" si="81"/>
        <v>86947.60953437552</v>
      </c>
      <c r="V179" s="16">
        <f t="shared" si="82"/>
        <v>39.27981438405564</v>
      </c>
      <c r="W179" s="16">
        <f t="shared" si="83"/>
        <v>70.99677153549794</v>
      </c>
      <c r="X179" s="16">
        <f t="shared" si="84"/>
        <v>511.9161528555942</v>
      </c>
      <c r="Z179" s="36">
        <f t="shared" si="85"/>
        <v>1.46</v>
      </c>
      <c r="AA179" s="92">
        <v>1.0943473424343892</v>
      </c>
      <c r="AB179" s="92">
        <v>0.3656526575656107</v>
      </c>
    </row>
    <row r="180" spans="2:28" ht="12.75">
      <c r="B180" s="16" t="s">
        <v>413</v>
      </c>
      <c r="C180" s="8" t="s">
        <v>520</v>
      </c>
      <c r="D180" s="27">
        <v>4430158</v>
      </c>
      <c r="E180" s="27">
        <v>614411</v>
      </c>
      <c r="F180" s="27">
        <v>4833</v>
      </c>
      <c r="G180" s="38">
        <v>11021.3</v>
      </c>
      <c r="H180" s="38">
        <v>-6188.3</v>
      </c>
      <c r="I180" s="38">
        <v>1</v>
      </c>
      <c r="J180" s="36">
        <v>1.164186689698506</v>
      </c>
      <c r="L180" s="37">
        <f t="shared" si="61"/>
        <v>6.14411</v>
      </c>
      <c r="M180" s="37">
        <f t="shared" si="62"/>
        <v>44.30158</v>
      </c>
      <c r="N180" s="37">
        <f t="shared" si="63"/>
        <v>3.4035404308269546</v>
      </c>
      <c r="O180" s="38">
        <f t="shared" si="76"/>
        <v>37.7500876921</v>
      </c>
      <c r="P180" s="38">
        <f t="shared" si="77"/>
        <v>1962.6299904964</v>
      </c>
      <c r="Q180" s="38">
        <f t="shared" si="78"/>
        <v>11.58408746427373</v>
      </c>
      <c r="R180" s="38">
        <f t="shared" si="79"/>
        <v>272.1937806938</v>
      </c>
      <c r="S180" s="38">
        <f t="shared" si="75"/>
        <v>150.78221867951478</v>
      </c>
      <c r="T180" s="38">
        <f t="shared" si="80"/>
        <v>20.9117267964482</v>
      </c>
      <c r="U180" s="16">
        <f t="shared" si="81"/>
        <v>86947.60953437552</v>
      </c>
      <c r="V180" s="16">
        <f t="shared" si="82"/>
        <v>39.426910038891336</v>
      </c>
      <c r="W180" s="16">
        <f t="shared" si="83"/>
        <v>71.17390763011888</v>
      </c>
      <c r="X180" s="16">
        <f t="shared" si="84"/>
        <v>513.1933775255198</v>
      </c>
      <c r="Z180" s="36">
        <f t="shared" si="85"/>
        <v>1.164186689698506</v>
      </c>
      <c r="AA180" s="92">
        <v>1.1343514725598993</v>
      </c>
      <c r="AB180" s="92">
        <v>0.029835217138606707</v>
      </c>
    </row>
    <row r="181" spans="2:28" ht="12.75">
      <c r="B181" s="16" t="s">
        <v>413</v>
      </c>
      <c r="C181" s="8" t="s">
        <v>520</v>
      </c>
      <c r="D181" s="27">
        <v>4430158</v>
      </c>
      <c r="E181" s="27">
        <v>614411</v>
      </c>
      <c r="F181" s="27">
        <v>4833</v>
      </c>
      <c r="G181" s="38">
        <v>12506.974999999999</v>
      </c>
      <c r="H181" s="38">
        <v>-7673.9749999999985</v>
      </c>
      <c r="I181" s="38">
        <v>1</v>
      </c>
      <c r="J181" s="36">
        <v>1.2885566587519752</v>
      </c>
      <c r="L181" s="37">
        <f t="shared" si="61"/>
        <v>6.14411</v>
      </c>
      <c r="M181" s="37">
        <f t="shared" si="62"/>
        <v>44.30158</v>
      </c>
      <c r="N181" s="37">
        <f t="shared" si="63"/>
        <v>3.4208380865165866</v>
      </c>
      <c r="O181" s="38">
        <f t="shared" si="76"/>
        <v>37.7500876921</v>
      </c>
      <c r="P181" s="38">
        <f t="shared" si="77"/>
        <v>1962.6299904964</v>
      </c>
      <c r="Q181" s="38">
        <f t="shared" si="78"/>
        <v>11.702133214162462</v>
      </c>
      <c r="R181" s="38">
        <f t="shared" si="79"/>
        <v>272.1937806938</v>
      </c>
      <c r="S181" s="38">
        <f t="shared" si="75"/>
        <v>151.54853215686148</v>
      </c>
      <c r="T181" s="38">
        <f t="shared" si="80"/>
        <v>21.018005495747428</v>
      </c>
      <c r="U181" s="16">
        <f t="shared" si="81"/>
        <v>86947.60953437552</v>
      </c>
      <c r="V181" s="16">
        <f t="shared" si="82"/>
        <v>40.03110299249771</v>
      </c>
      <c r="W181" s="16">
        <f t="shared" si="83"/>
        <v>71.89919370246773</v>
      </c>
      <c r="X181" s="16">
        <f t="shared" si="84"/>
        <v>518.4229907578755</v>
      </c>
      <c r="Z181" s="36">
        <f t="shared" si="85"/>
        <v>1.2885566587519752</v>
      </c>
      <c r="AA181" s="92">
        <v>1.308547416421277</v>
      </c>
      <c r="AB181" s="92">
        <v>-0.019990757669301695</v>
      </c>
    </row>
    <row r="182" spans="2:28" ht="12.75">
      <c r="B182" s="16" t="s">
        <v>413</v>
      </c>
      <c r="C182" s="8" t="s">
        <v>520</v>
      </c>
      <c r="D182" s="27">
        <v>4430158</v>
      </c>
      <c r="E182" s="27">
        <v>614411</v>
      </c>
      <c r="F182" s="27">
        <v>4833</v>
      </c>
      <c r="G182" s="38">
        <v>13937.624999999998</v>
      </c>
      <c r="H182" s="38">
        <v>-9104.624999999998</v>
      </c>
      <c r="I182" s="38">
        <v>1</v>
      </c>
      <c r="J182" s="36">
        <v>1.5468532758597495</v>
      </c>
      <c r="L182" s="37">
        <f t="shared" si="61"/>
        <v>6.14411</v>
      </c>
      <c r="M182" s="37">
        <f t="shared" si="62"/>
        <v>44.30158</v>
      </c>
      <c r="N182" s="37">
        <f t="shared" si="63"/>
        <v>3.437662080395744</v>
      </c>
      <c r="O182" s="38">
        <f t="shared" si="76"/>
        <v>37.7500876921</v>
      </c>
      <c r="P182" s="38">
        <f t="shared" si="77"/>
        <v>1962.6299904964</v>
      </c>
      <c r="Q182" s="38">
        <f t="shared" si="78"/>
        <v>11.817520578990793</v>
      </c>
      <c r="R182" s="38">
        <f t="shared" si="79"/>
        <v>272.1937806938</v>
      </c>
      <c r="S182" s="38">
        <f t="shared" si="75"/>
        <v>152.29386166761847</v>
      </c>
      <c r="T182" s="38">
        <f t="shared" si="80"/>
        <v>21.121373964780297</v>
      </c>
      <c r="U182" s="16">
        <f t="shared" si="81"/>
        <v>86947.60953437552</v>
      </c>
      <c r="V182" s="16">
        <f t="shared" si="82"/>
        <v>40.624642378693004</v>
      </c>
      <c r="W182" s="16">
        <f t="shared" si="83"/>
        <v>72.60814636458312</v>
      </c>
      <c r="X182" s="16">
        <f t="shared" si="84"/>
        <v>523.5348333318069</v>
      </c>
      <c r="Z182" s="36">
        <f t="shared" si="85"/>
        <v>1.5468532758597495</v>
      </c>
      <c r="AA182" s="92">
        <v>1.494794439789871</v>
      </c>
      <c r="AB182" s="92">
        <v>0.0520588360698786</v>
      </c>
    </row>
    <row r="183" spans="2:28" ht="12.75">
      <c r="B183" s="16" t="s">
        <v>413</v>
      </c>
      <c r="C183" s="8" t="s">
        <v>520</v>
      </c>
      <c r="D183" s="27">
        <v>4430158</v>
      </c>
      <c r="E183" s="27">
        <v>614411</v>
      </c>
      <c r="F183" s="27">
        <v>4833</v>
      </c>
      <c r="G183" s="38">
        <v>14928.074999999997</v>
      </c>
      <c r="H183" s="38">
        <v>-10095.074999999997</v>
      </c>
      <c r="I183" s="38">
        <v>1</v>
      </c>
      <c r="J183" s="36">
        <v>1.6439842606719717</v>
      </c>
      <c r="L183" s="37">
        <f t="shared" si="61"/>
        <v>6.14411</v>
      </c>
      <c r="M183" s="37">
        <f t="shared" si="62"/>
        <v>44.30158</v>
      </c>
      <c r="N183" s="37">
        <f t="shared" si="63"/>
        <v>3.4494067322243667</v>
      </c>
      <c r="O183" s="38">
        <f t="shared" si="76"/>
        <v>37.7500876921</v>
      </c>
      <c r="P183" s="38">
        <f t="shared" si="77"/>
        <v>1962.6299904964</v>
      </c>
      <c r="Q183" s="38">
        <f t="shared" si="78"/>
        <v>11.898406804314783</v>
      </c>
      <c r="R183" s="38">
        <f t="shared" si="79"/>
        <v>272.1937806938</v>
      </c>
      <c r="S183" s="38">
        <f t="shared" si="75"/>
        <v>152.81416830017636</v>
      </c>
      <c r="T183" s="38">
        <f t="shared" si="80"/>
        <v>21.193534397527056</v>
      </c>
      <c r="U183" s="16">
        <f t="shared" si="81"/>
        <v>86947.60953437552</v>
      </c>
      <c r="V183" s="16">
        <f t="shared" si="82"/>
        <v>41.042444533547624</v>
      </c>
      <c r="W183" s="16">
        <f t="shared" si="83"/>
        <v>73.10512023045851</v>
      </c>
      <c r="X183" s="16">
        <f t="shared" si="84"/>
        <v>527.1182209138957</v>
      </c>
      <c r="Z183" s="36">
        <f t="shared" si="85"/>
        <v>1.6439842606719717</v>
      </c>
      <c r="AA183" s="92">
        <v>1.6346431257512677</v>
      </c>
      <c r="AB183" s="92">
        <v>0.009341134920703986</v>
      </c>
    </row>
    <row r="184" spans="2:28" ht="12.75">
      <c r="B184" s="16" t="s">
        <v>413</v>
      </c>
      <c r="C184" s="8" t="s">
        <v>520</v>
      </c>
      <c r="D184" s="27">
        <v>4430158</v>
      </c>
      <c r="E184" s="27">
        <v>614411</v>
      </c>
      <c r="F184" s="27">
        <v>4833</v>
      </c>
      <c r="G184" s="38">
        <v>16138.624999999998</v>
      </c>
      <c r="H184" s="38">
        <v>-11305.624999999998</v>
      </c>
      <c r="I184" s="38">
        <v>1</v>
      </c>
      <c r="J184" s="36">
        <v>1.62738221832282</v>
      </c>
      <c r="L184" s="37">
        <f t="shared" si="61"/>
        <v>6.14411</v>
      </c>
      <c r="M184" s="37">
        <f t="shared" si="62"/>
        <v>44.30158</v>
      </c>
      <c r="N184" s="37">
        <f t="shared" si="63"/>
        <v>3.4638707456631255</v>
      </c>
      <c r="O184" s="38">
        <f t="shared" si="76"/>
        <v>37.7500876921</v>
      </c>
      <c r="P184" s="38">
        <f t="shared" si="77"/>
        <v>1962.6299904964</v>
      </c>
      <c r="Q184" s="38">
        <f t="shared" si="78"/>
        <v>11.998400542660816</v>
      </c>
      <c r="R184" s="38">
        <f t="shared" si="79"/>
        <v>272.1937806938</v>
      </c>
      <c r="S184" s="38">
        <f t="shared" si="75"/>
        <v>153.45494694865462</v>
      </c>
      <c r="T184" s="38">
        <f t="shared" si="80"/>
        <v>21.282402887136268</v>
      </c>
      <c r="U184" s="16">
        <f t="shared" si="81"/>
        <v>86947.60953437552</v>
      </c>
      <c r="V184" s="16">
        <f t="shared" si="82"/>
        <v>41.56090863447137</v>
      </c>
      <c r="W184" s="16">
        <f t="shared" si="83"/>
        <v>73.71949275816775</v>
      </c>
      <c r="X184" s="16">
        <f t="shared" si="84"/>
        <v>531.5481015127316</v>
      </c>
      <c r="Z184" s="36">
        <f t="shared" si="85"/>
        <v>1.62738221832282</v>
      </c>
      <c r="AA184" s="92">
        <v>1.8179802513383834</v>
      </c>
      <c r="AB184" s="92">
        <v>-0.19059803301556344</v>
      </c>
    </row>
    <row r="185" spans="2:28" ht="12.75">
      <c r="B185" s="16" t="s">
        <v>413</v>
      </c>
      <c r="C185" s="8" t="s">
        <v>520</v>
      </c>
      <c r="D185" s="27">
        <v>4430158</v>
      </c>
      <c r="E185" s="27">
        <v>614411</v>
      </c>
      <c r="F185" s="27">
        <v>4833</v>
      </c>
      <c r="G185" s="38">
        <v>19054.95</v>
      </c>
      <c r="H185" s="38">
        <v>-14221.95</v>
      </c>
      <c r="I185" s="38">
        <v>1</v>
      </c>
      <c r="J185" s="36">
        <v>1.9936611509828284</v>
      </c>
      <c r="L185" s="37">
        <f t="shared" si="61"/>
        <v>6.14411</v>
      </c>
      <c r="M185" s="37">
        <f t="shared" si="62"/>
        <v>44.30158</v>
      </c>
      <c r="N185" s="37">
        <f t="shared" si="63"/>
        <v>3.4992190617858863</v>
      </c>
      <c r="O185" s="38">
        <f t="shared" si="76"/>
        <v>37.7500876921</v>
      </c>
      <c r="P185" s="38">
        <f t="shared" si="77"/>
        <v>1962.6299904964</v>
      </c>
      <c r="Q185" s="38">
        <f t="shared" si="78"/>
        <v>12.244534042365698</v>
      </c>
      <c r="R185" s="38">
        <f t="shared" si="79"/>
        <v>272.1937806938</v>
      </c>
      <c r="S185" s="38">
        <f t="shared" si="75"/>
        <v>155.02093320323237</v>
      </c>
      <c r="T185" s="38">
        <f t="shared" si="80"/>
        <v>21.499586829709283</v>
      </c>
      <c r="U185" s="16">
        <f t="shared" si="81"/>
        <v>86947.60953437552</v>
      </c>
      <c r="V185" s="16">
        <f t="shared" si="82"/>
        <v>42.84630692373224</v>
      </c>
      <c r="W185" s="16">
        <f t="shared" si="83"/>
        <v>75.23176405503952</v>
      </c>
      <c r="X185" s="16">
        <f t="shared" si="84"/>
        <v>542.4522044405874</v>
      </c>
      <c r="Z185" s="36">
        <f t="shared" si="85"/>
        <v>1.9936611509828284</v>
      </c>
      <c r="AA185" s="92">
        <v>2.317628383577869</v>
      </c>
      <c r="AB185" s="92">
        <v>-0.3239672325950407</v>
      </c>
    </row>
    <row r="186" spans="2:28" ht="12.75">
      <c r="B186" s="16" t="s">
        <v>413</v>
      </c>
      <c r="C186" s="8" t="s">
        <v>520</v>
      </c>
      <c r="D186" s="27">
        <v>4430158</v>
      </c>
      <c r="E186" s="27">
        <v>614411</v>
      </c>
      <c r="F186" s="27">
        <v>4833</v>
      </c>
      <c r="G186" s="38">
        <v>19330.074999999997</v>
      </c>
      <c r="H186" s="38">
        <v>-14497.074999999997</v>
      </c>
      <c r="I186" s="38">
        <v>1</v>
      </c>
      <c r="J186" s="36">
        <v>2.206643809043496</v>
      </c>
      <c r="L186" s="37">
        <f t="shared" si="61"/>
        <v>6.14411</v>
      </c>
      <c r="M186" s="37">
        <f t="shared" si="62"/>
        <v>44.30158</v>
      </c>
      <c r="N186" s="37">
        <f t="shared" si="63"/>
        <v>3.502591085537915</v>
      </c>
      <c r="O186" s="38">
        <f t="shared" si="76"/>
        <v>37.7500876921</v>
      </c>
      <c r="P186" s="38">
        <f t="shared" si="77"/>
        <v>1962.6299904964</v>
      </c>
      <c r="Q186" s="38">
        <f t="shared" si="78"/>
        <v>12.268144312489671</v>
      </c>
      <c r="R186" s="38">
        <f t="shared" si="79"/>
        <v>272.1937806938</v>
      </c>
      <c r="S186" s="38">
        <f t="shared" si="75"/>
        <v>155.1703191832448</v>
      </c>
      <c r="T186" s="38">
        <f t="shared" si="80"/>
        <v>21.520304914564363</v>
      </c>
      <c r="U186" s="16">
        <f t="shared" si="81"/>
        <v>86947.60953437552</v>
      </c>
      <c r="V186" s="16">
        <f t="shared" si="82"/>
        <v>42.970292905018994</v>
      </c>
      <c r="W186" s="16">
        <f t="shared" si="83"/>
        <v>75.37682815181091</v>
      </c>
      <c r="X186" s="16">
        <f t="shared" si="84"/>
        <v>543.4981767113062</v>
      </c>
      <c r="Z186" s="36">
        <f t="shared" si="85"/>
        <v>2.206643809043496</v>
      </c>
      <c r="AA186" s="92">
        <v>2.369117731071924</v>
      </c>
      <c r="AB186" s="92">
        <v>-0.16247392202842814</v>
      </c>
    </row>
    <row r="187" spans="2:28" ht="14.25">
      <c r="B187" s="16" t="s">
        <v>377</v>
      </c>
      <c r="C187" s="8" t="s">
        <v>357</v>
      </c>
      <c r="D187" s="52">
        <v>4428630.6036</v>
      </c>
      <c r="E187" s="52">
        <v>583221.72736</v>
      </c>
      <c r="F187" s="38">
        <v>5405</v>
      </c>
      <c r="G187" s="16">
        <v>10215</v>
      </c>
      <c r="H187" s="38">
        <f>F187-G187</f>
        <v>-4810</v>
      </c>
      <c r="I187" s="38">
        <v>2</v>
      </c>
      <c r="J187" s="17">
        <v>1.385</v>
      </c>
      <c r="L187" s="37">
        <f t="shared" si="61"/>
        <v>5.8322172736</v>
      </c>
      <c r="M187" s="37">
        <f t="shared" si="62"/>
        <v>44.286306036</v>
      </c>
      <c r="N187" s="37">
        <f t="shared" si="63"/>
        <v>3.3876486330837765</v>
      </c>
      <c r="O187" s="38">
        <f t="shared" si="76"/>
        <v>34.01475832647822</v>
      </c>
      <c r="P187" s="38">
        <f t="shared" si="77"/>
        <v>1961.27690231425</v>
      </c>
      <c r="Q187" s="38">
        <f t="shared" si="78"/>
        <v>11.47616326123438</v>
      </c>
      <c r="R187" s="38">
        <f t="shared" si="79"/>
        <v>258.28735904709515</v>
      </c>
      <c r="S187" s="38">
        <f t="shared" si="75"/>
        <v>150.0264441071852</v>
      </c>
      <c r="T187" s="38">
        <f t="shared" si="80"/>
        <v>19.757502874758632</v>
      </c>
      <c r="U187" s="16">
        <f t="shared" si="81"/>
        <v>86857.70911722696</v>
      </c>
      <c r="V187" s="16">
        <f t="shared" si="82"/>
        <v>38.8772087849669</v>
      </c>
      <c r="W187" s="16">
        <f t="shared" si="83"/>
        <v>66.93147760682486</v>
      </c>
      <c r="X187" s="16">
        <f t="shared" si="84"/>
        <v>508.23687830612556</v>
      </c>
      <c r="Z187" s="36">
        <f t="shared" si="85"/>
        <v>1.385</v>
      </c>
      <c r="AA187" s="92">
        <v>1.0506171856189894</v>
      </c>
      <c r="AB187" s="92">
        <v>0.3343828143810106</v>
      </c>
    </row>
    <row r="188" spans="2:28" ht="14.25">
      <c r="B188" s="8" t="s">
        <v>432</v>
      </c>
      <c r="C188" s="8" t="s">
        <v>285</v>
      </c>
      <c r="D188" s="52">
        <v>4427326</v>
      </c>
      <c r="E188" s="52">
        <v>618967</v>
      </c>
      <c r="F188" s="38">
        <v>4941</v>
      </c>
      <c r="G188" s="16">
        <v>1820</v>
      </c>
      <c r="H188" s="38">
        <v>3121</v>
      </c>
      <c r="I188" s="38">
        <v>1</v>
      </c>
      <c r="J188" s="17">
        <v>0.37</v>
      </c>
      <c r="L188" s="37">
        <f t="shared" si="61"/>
        <v>6.18967</v>
      </c>
      <c r="M188" s="37">
        <f t="shared" si="62"/>
        <v>44.27326</v>
      </c>
      <c r="N188" s="37">
        <f t="shared" si="63"/>
        <v>3.2990126055271656</v>
      </c>
      <c r="O188" s="38">
        <f t="shared" si="76"/>
        <v>38.312014708899994</v>
      </c>
      <c r="P188" s="38">
        <f t="shared" si="77"/>
        <v>1960.1215510276</v>
      </c>
      <c r="Q188" s="38">
        <f t="shared" si="78"/>
        <v>10.883484171427138</v>
      </c>
      <c r="R188" s="38">
        <f t="shared" si="79"/>
        <v>274.03686922419996</v>
      </c>
      <c r="S188" s="38">
        <f t="shared" si="75"/>
        <v>146.05804282778163</v>
      </c>
      <c r="T188" s="38">
        <f t="shared" si="80"/>
        <v>20.41979935405333</v>
      </c>
      <c r="U188" s="16">
        <f t="shared" si="81"/>
        <v>86780.9710602482</v>
      </c>
      <c r="V188" s="16">
        <f t="shared" si="82"/>
        <v>35.90475147359351</v>
      </c>
      <c r="W188" s="16">
        <f t="shared" si="83"/>
        <v>67.36517547135742</v>
      </c>
      <c r="X188" s="16">
        <f t="shared" si="84"/>
        <v>481.84732442747827</v>
      </c>
      <c r="Z188" s="36">
        <f t="shared" si="85"/>
        <v>0.37</v>
      </c>
      <c r="AA188" s="92">
        <v>0.46477089506026914</v>
      </c>
      <c r="AB188" s="92">
        <v>-0.09477089506026914</v>
      </c>
    </row>
    <row r="189" spans="2:28" ht="14.25">
      <c r="B189" s="8" t="s">
        <v>432</v>
      </c>
      <c r="C189" s="8" t="s">
        <v>285</v>
      </c>
      <c r="D189" s="52">
        <v>4427326</v>
      </c>
      <c r="E189" s="52">
        <v>618967</v>
      </c>
      <c r="F189" s="38">
        <v>4941</v>
      </c>
      <c r="G189" s="16">
        <v>2340</v>
      </c>
      <c r="H189" s="38">
        <v>2601</v>
      </c>
      <c r="I189" s="38">
        <v>1</v>
      </c>
      <c r="J189" s="17">
        <v>0.39</v>
      </c>
      <c r="L189" s="37">
        <f t="shared" si="61"/>
        <v>6.18967</v>
      </c>
      <c r="M189" s="37">
        <f t="shared" si="62"/>
        <v>44.27326</v>
      </c>
      <c r="N189" s="37">
        <f t="shared" si="63"/>
        <v>3.3046817426247763</v>
      </c>
      <c r="O189" s="38">
        <f t="shared" si="76"/>
        <v>38.312014708899994</v>
      </c>
      <c r="P189" s="38">
        <f t="shared" si="77"/>
        <v>1960.1215510276</v>
      </c>
      <c r="Q189" s="38">
        <f t="shared" si="78"/>
        <v>10.920921420037528</v>
      </c>
      <c r="R189" s="38">
        <f t="shared" si="79"/>
        <v>274.03686922419996</v>
      </c>
      <c r="S189" s="38">
        <f t="shared" si="75"/>
        <v>146.3090340084798</v>
      </c>
      <c r="T189" s="38">
        <f t="shared" si="80"/>
        <v>20.454889441872297</v>
      </c>
      <c r="U189" s="16">
        <f t="shared" si="81"/>
        <v>86780.9710602482</v>
      </c>
      <c r="V189" s="16">
        <f t="shared" si="82"/>
        <v>36.09016962943787</v>
      </c>
      <c r="W189" s="16">
        <f t="shared" si="83"/>
        <v>67.59689968596368</v>
      </c>
      <c r="X189" s="16">
        <f t="shared" si="84"/>
        <v>483.5047934688907</v>
      </c>
      <c r="Z189" s="36">
        <f t="shared" si="85"/>
        <v>0.39</v>
      </c>
      <c r="AA189" s="92">
        <v>0.48560060400535576</v>
      </c>
      <c r="AB189" s="92">
        <v>-0.09560060400535575</v>
      </c>
    </row>
    <row r="190" spans="2:28" ht="14.25">
      <c r="B190" s="16" t="s">
        <v>432</v>
      </c>
      <c r="C190" s="16" t="s">
        <v>285</v>
      </c>
      <c r="D190" s="16">
        <v>4427326</v>
      </c>
      <c r="E190" s="16">
        <v>618967</v>
      </c>
      <c r="F190" s="16">
        <v>4941</v>
      </c>
      <c r="G190" s="16">
        <v>2720</v>
      </c>
      <c r="H190" s="38">
        <v>2221</v>
      </c>
      <c r="I190" s="38">
        <v>2</v>
      </c>
      <c r="J190" s="17">
        <v>0.4</v>
      </c>
      <c r="L190" s="37">
        <f t="shared" si="61"/>
        <v>6.18967</v>
      </c>
      <c r="M190" s="37">
        <f t="shared" si="62"/>
        <v>44.27326</v>
      </c>
      <c r="N190" s="37">
        <f t="shared" si="63"/>
        <v>3.3088369107375066</v>
      </c>
      <c r="O190" s="38">
        <f t="shared" si="76"/>
        <v>38.312014708899994</v>
      </c>
      <c r="P190" s="38">
        <f t="shared" si="77"/>
        <v>1960.1215510276</v>
      </c>
      <c r="Q190" s="38">
        <f t="shared" si="78"/>
        <v>10.948401701858927</v>
      </c>
      <c r="R190" s="38">
        <f t="shared" si="79"/>
        <v>274.03686922419996</v>
      </c>
      <c r="S190" s="38">
        <f t="shared" si="75"/>
        <v>146.49299684667844</v>
      </c>
      <c r="T190" s="38">
        <f t="shared" si="80"/>
        <v>20.480608561284622</v>
      </c>
      <c r="U190" s="16">
        <f t="shared" si="81"/>
        <v>86780.9710602482</v>
      </c>
      <c r="V190" s="16">
        <f t="shared" si="82"/>
        <v>36.22647566469215</v>
      </c>
      <c r="W190" s="16">
        <f t="shared" si="83"/>
        <v>67.76699356194514</v>
      </c>
      <c r="X190" s="16">
        <f t="shared" si="84"/>
        <v>484.7214351308428</v>
      </c>
      <c r="Z190" s="36">
        <f t="shared" si="85"/>
        <v>0.4</v>
      </c>
      <c r="AA190" s="92">
        <v>0.50206379328597</v>
      </c>
      <c r="AB190" s="92">
        <v>-0.10206379328596993</v>
      </c>
    </row>
    <row r="191" spans="2:28" ht="14.25">
      <c r="B191" s="8" t="s">
        <v>432</v>
      </c>
      <c r="C191" s="8" t="s">
        <v>285</v>
      </c>
      <c r="D191" s="52">
        <v>4427326</v>
      </c>
      <c r="E191" s="52">
        <v>618967</v>
      </c>
      <c r="F191" s="38">
        <v>4941</v>
      </c>
      <c r="G191" s="16">
        <v>2962</v>
      </c>
      <c r="H191" s="38">
        <v>1979</v>
      </c>
      <c r="I191" s="38">
        <v>1</v>
      </c>
      <c r="J191" s="17">
        <v>0.4</v>
      </c>
      <c r="L191" s="37">
        <f t="shared" si="61"/>
        <v>6.18967</v>
      </c>
      <c r="M191" s="37">
        <f t="shared" si="62"/>
        <v>44.27326</v>
      </c>
      <c r="N191" s="37">
        <f t="shared" si="63"/>
        <v>3.3114885472168596</v>
      </c>
      <c r="O191" s="38">
        <f t="shared" si="76"/>
        <v>38.312014708899994</v>
      </c>
      <c r="P191" s="38">
        <f t="shared" si="77"/>
        <v>1960.1215510276</v>
      </c>
      <c r="Q191" s="38">
        <f t="shared" si="78"/>
        <v>10.965956398348427</v>
      </c>
      <c r="R191" s="38">
        <f t="shared" si="79"/>
        <v>274.03686922419996</v>
      </c>
      <c r="S191" s="38">
        <f t="shared" si="75"/>
        <v>146.61039343795431</v>
      </c>
      <c r="T191" s="38">
        <f t="shared" si="80"/>
        <v>20.49702131605178</v>
      </c>
      <c r="U191" s="16">
        <f t="shared" si="81"/>
        <v>86780.9710602482</v>
      </c>
      <c r="V191" s="16">
        <f t="shared" si="82"/>
        <v>36.31363902241026</v>
      </c>
      <c r="W191" s="16">
        <f t="shared" si="83"/>
        <v>67.8756513401653</v>
      </c>
      <c r="X191" s="16">
        <f t="shared" si="84"/>
        <v>485.49863877274345</v>
      </c>
      <c r="Z191" s="36">
        <f t="shared" si="85"/>
        <v>0.4</v>
      </c>
      <c r="AA191" s="92">
        <v>0.5130987147334167</v>
      </c>
      <c r="AB191" s="92">
        <v>-0.1130987147334167</v>
      </c>
    </row>
    <row r="192" spans="2:28" ht="14.25">
      <c r="B192" s="16" t="s">
        <v>421</v>
      </c>
      <c r="C192" s="8" t="s">
        <v>251</v>
      </c>
      <c r="D192" s="52">
        <v>4426262.7226</v>
      </c>
      <c r="E192" s="52">
        <v>647758.48658</v>
      </c>
      <c r="F192" s="38">
        <v>5497</v>
      </c>
      <c r="G192" s="16">
        <v>8202</v>
      </c>
      <c r="H192" s="38">
        <v>-2705</v>
      </c>
      <c r="I192" s="38">
        <v>1</v>
      </c>
      <c r="J192" s="17">
        <v>0.91</v>
      </c>
      <c r="L192" s="37">
        <f t="shared" si="61"/>
        <v>6.4775848658</v>
      </c>
      <c r="M192" s="37">
        <f t="shared" si="62"/>
        <v>44.262627226</v>
      </c>
      <c r="N192" s="37">
        <f t="shared" si="63"/>
        <v>3.3636623555727474</v>
      </c>
      <c r="O192" s="38">
        <f t="shared" si="76"/>
        <v>41.959105693641206</v>
      </c>
      <c r="P192" s="38">
        <f t="shared" si="77"/>
        <v>1959.1801689478364</v>
      </c>
      <c r="Q192" s="38">
        <f t="shared" si="78"/>
        <v>11.314224442297204</v>
      </c>
      <c r="R192" s="38">
        <f t="shared" si="79"/>
        <v>286.71492423968465</v>
      </c>
      <c r="S192" s="38">
        <f t="shared" si="75"/>
        <v>148.88453295884557</v>
      </c>
      <c r="T192" s="38">
        <f t="shared" si="80"/>
        <v>21.788408368119207</v>
      </c>
      <c r="U192" s="16">
        <f t="shared" si="81"/>
        <v>86718.46148670978</v>
      </c>
      <c r="V192" s="16">
        <f t="shared" si="82"/>
        <v>38.05723083905617</v>
      </c>
      <c r="W192" s="16">
        <f t="shared" si="83"/>
        <v>73.28884901568881</v>
      </c>
      <c r="X192" s="16">
        <f t="shared" si="84"/>
        <v>500.7972988406989</v>
      </c>
      <c r="Z192" s="36">
        <f t="shared" si="85"/>
        <v>0.91</v>
      </c>
      <c r="AA192" s="92">
        <v>0.7956508631849033</v>
      </c>
      <c r="AB192" s="92">
        <v>0.11434913681509673</v>
      </c>
    </row>
    <row r="193" spans="2:28" ht="14.25">
      <c r="B193" s="16" t="s">
        <v>404</v>
      </c>
      <c r="C193" s="16" t="s">
        <v>342</v>
      </c>
      <c r="D193" s="16">
        <v>4423905.452</v>
      </c>
      <c r="E193" s="16">
        <v>611781.23015</v>
      </c>
      <c r="F193" s="16">
        <v>4960</v>
      </c>
      <c r="G193" s="16">
        <v>9360</v>
      </c>
      <c r="H193" s="38">
        <v>-4400</v>
      </c>
      <c r="I193" s="38">
        <v>2</v>
      </c>
      <c r="J193" s="17">
        <v>0.835</v>
      </c>
      <c r="L193" s="37">
        <f t="shared" si="61"/>
        <v>6.1178123015</v>
      </c>
      <c r="M193" s="37">
        <f t="shared" si="62"/>
        <v>44.239054519999996</v>
      </c>
      <c r="N193" s="37">
        <f t="shared" si="63"/>
        <v>3.3829499323410013</v>
      </c>
      <c r="O193" s="38">
        <f t="shared" si="76"/>
        <v>37.427627356384725</v>
      </c>
      <c r="P193" s="38">
        <f t="shared" si="77"/>
        <v>1957.0939448235322</v>
      </c>
      <c r="Q193" s="38">
        <f t="shared" si="78"/>
        <v>11.444350244725985</v>
      </c>
      <c r="R193" s="38">
        <f t="shared" si="79"/>
        <v>270.64623194918516</v>
      </c>
      <c r="S193" s="38">
        <f t="shared" si="75"/>
        <v>149.65850649526385</v>
      </c>
      <c r="T193" s="38">
        <f t="shared" si="80"/>
        <v>20.69625271143437</v>
      </c>
      <c r="U193" s="16">
        <f t="shared" si="81"/>
        <v>86579.98572581011</v>
      </c>
      <c r="V193" s="16">
        <f t="shared" si="82"/>
        <v>38.715663886082496</v>
      </c>
      <c r="W193" s="16">
        <f t="shared" si="83"/>
        <v>70.01438670985917</v>
      </c>
      <c r="X193" s="16">
        <f t="shared" si="84"/>
        <v>506.2872344224082</v>
      </c>
      <c r="Z193" s="36">
        <f t="shared" si="85"/>
        <v>0.835</v>
      </c>
      <c r="AA193" s="92">
        <v>0.9995819831186736</v>
      </c>
      <c r="AB193" s="92">
        <v>-0.16458198311867367</v>
      </c>
    </row>
    <row r="194" spans="2:28" ht="14.25">
      <c r="B194" s="16" t="s">
        <v>404</v>
      </c>
      <c r="C194" s="16" t="s">
        <v>342</v>
      </c>
      <c r="D194" s="16">
        <v>4423905.452</v>
      </c>
      <c r="E194" s="16">
        <v>611781.23015</v>
      </c>
      <c r="F194" s="16">
        <v>4960</v>
      </c>
      <c r="G194" s="16">
        <v>9777.5</v>
      </c>
      <c r="H194" s="38">
        <v>-4817.5</v>
      </c>
      <c r="I194" s="38">
        <v>2</v>
      </c>
      <c r="J194" s="17">
        <v>1.045</v>
      </c>
      <c r="L194" s="37">
        <f aca="true" t="shared" si="86" ref="L194:L257">E194/100000</f>
        <v>6.1178123015</v>
      </c>
      <c r="M194" s="37">
        <f aca="true" t="shared" si="87" ref="M194:M257">D194/100000</f>
        <v>44.239054519999996</v>
      </c>
      <c r="N194" s="37">
        <f aca="true" t="shared" si="88" ref="N194:N257">1000000/(300000+H194)</f>
        <v>3.3877347064951344</v>
      </c>
      <c r="O194" s="38">
        <f t="shared" si="76"/>
        <v>37.427627356384725</v>
      </c>
      <c r="P194" s="38">
        <f t="shared" si="77"/>
        <v>1957.0939448235322</v>
      </c>
      <c r="Q194" s="38">
        <f t="shared" si="78"/>
        <v>11.476746441591674</v>
      </c>
      <c r="R194" s="38">
        <f t="shared" si="79"/>
        <v>270.64623194918516</v>
      </c>
      <c r="S194" s="38">
        <f t="shared" si="75"/>
        <v>149.87018037993442</v>
      </c>
      <c r="T194" s="38">
        <f t="shared" si="80"/>
        <v>20.725525061614427</v>
      </c>
      <c r="U194" s="16">
        <f t="shared" si="81"/>
        <v>86579.98572581011</v>
      </c>
      <c r="V194" s="16">
        <f t="shared" si="82"/>
        <v>38.880172237824645</v>
      </c>
      <c r="W194" s="16">
        <f t="shared" si="83"/>
        <v>70.21258056156589</v>
      </c>
      <c r="X194" s="16">
        <f t="shared" si="84"/>
        <v>507.72041154179</v>
      </c>
      <c r="Z194" s="36">
        <f t="shared" si="85"/>
        <v>1.045</v>
      </c>
      <c r="AA194" s="92">
        <v>1.0409804588859402</v>
      </c>
      <c r="AB194" s="92">
        <v>0.004019541114059777</v>
      </c>
    </row>
    <row r="195" spans="2:28" ht="14.25">
      <c r="B195" s="16" t="s">
        <v>404</v>
      </c>
      <c r="C195" s="16" t="s">
        <v>342</v>
      </c>
      <c r="D195" s="16">
        <v>4423905.452</v>
      </c>
      <c r="E195" s="16">
        <v>611781.23015</v>
      </c>
      <c r="F195" s="16">
        <v>4960</v>
      </c>
      <c r="G195" s="16">
        <v>10092.5</v>
      </c>
      <c r="H195" s="38">
        <v>-5132.5</v>
      </c>
      <c r="I195" s="38">
        <v>2</v>
      </c>
      <c r="J195" s="17">
        <v>1.09</v>
      </c>
      <c r="L195" s="37">
        <f t="shared" si="86"/>
        <v>6.1178123015</v>
      </c>
      <c r="M195" s="37">
        <f t="shared" si="87"/>
        <v>44.239054519999996</v>
      </c>
      <c r="N195" s="37">
        <f t="shared" si="88"/>
        <v>3.3913537436306136</v>
      </c>
      <c r="O195" s="38">
        <f t="shared" si="76"/>
        <v>37.427627356384725</v>
      </c>
      <c r="P195" s="38">
        <f t="shared" si="77"/>
        <v>1957.0939448235322</v>
      </c>
      <c r="Q195" s="38">
        <f t="shared" si="78"/>
        <v>11.501280214437378</v>
      </c>
      <c r="R195" s="38">
        <f t="shared" si="79"/>
        <v>270.64623194918516</v>
      </c>
      <c r="S195" s="38">
        <f aca="true" t="shared" si="89" ref="S195:S226">M195*N195</f>
        <v>150.0302831610808</v>
      </c>
      <c r="T195" s="38">
        <f t="shared" si="80"/>
        <v>20.747665651521444</v>
      </c>
      <c r="U195" s="16">
        <f t="shared" si="81"/>
        <v>86579.98572581011</v>
      </c>
      <c r="V195" s="16">
        <f t="shared" si="82"/>
        <v>39.004909711776904</v>
      </c>
      <c r="W195" s="16">
        <f t="shared" si="83"/>
        <v>70.36267357888354</v>
      </c>
      <c r="X195" s="16">
        <f t="shared" si="84"/>
        <v>508.80576245629237</v>
      </c>
      <c r="Z195" s="36">
        <f t="shared" si="85"/>
        <v>1.09</v>
      </c>
      <c r="AA195" s="92">
        <v>1.0731840070734506</v>
      </c>
      <c r="AB195" s="92">
        <v>0.01681599292654945</v>
      </c>
    </row>
    <row r="196" spans="2:28" ht="14.25">
      <c r="B196" s="16" t="s">
        <v>404</v>
      </c>
      <c r="C196" s="16" t="s">
        <v>342</v>
      </c>
      <c r="D196" s="16">
        <v>4423905.452</v>
      </c>
      <c r="E196" s="16">
        <v>611781.23015</v>
      </c>
      <c r="F196" s="16">
        <v>4960</v>
      </c>
      <c r="G196" s="16">
        <v>10370</v>
      </c>
      <c r="H196" s="38">
        <v>-5410</v>
      </c>
      <c r="I196" s="38">
        <v>2</v>
      </c>
      <c r="J196" s="17">
        <v>1.07</v>
      </c>
      <c r="L196" s="37">
        <f t="shared" si="86"/>
        <v>6.1178123015</v>
      </c>
      <c r="M196" s="37">
        <f t="shared" si="87"/>
        <v>44.239054519999996</v>
      </c>
      <c r="N196" s="37">
        <f t="shared" si="88"/>
        <v>3.394548355341322</v>
      </c>
      <c r="O196" s="38">
        <f t="shared" si="76"/>
        <v>37.427627356384725</v>
      </c>
      <c r="P196" s="38">
        <f t="shared" si="77"/>
        <v>1957.0939448235322</v>
      </c>
      <c r="Q196" s="38">
        <f t="shared" si="78"/>
        <v>11.522958536750474</v>
      </c>
      <c r="R196" s="38">
        <f t="shared" si="79"/>
        <v>270.64623194918516</v>
      </c>
      <c r="S196" s="38">
        <f t="shared" si="89"/>
        <v>150.17160976272106</v>
      </c>
      <c r="T196" s="38">
        <f t="shared" si="80"/>
        <v>20.767209686343733</v>
      </c>
      <c r="U196" s="16">
        <f t="shared" si="81"/>
        <v>86579.98572581011</v>
      </c>
      <c r="V196" s="16">
        <f t="shared" si="82"/>
        <v>39.11523994959257</v>
      </c>
      <c r="W196" s="16">
        <f t="shared" si="83"/>
        <v>70.49529748580649</v>
      </c>
      <c r="X196" s="16">
        <f t="shared" si="84"/>
        <v>509.7647909390036</v>
      </c>
      <c r="Z196" s="36">
        <f t="shared" si="85"/>
        <v>1.07</v>
      </c>
      <c r="AA196" s="92">
        <v>1.102248670989752</v>
      </c>
      <c r="AB196" s="92">
        <v>-0.03224867098975204</v>
      </c>
    </row>
    <row r="197" spans="2:28" ht="14.25">
      <c r="B197" s="16" t="s">
        <v>404</v>
      </c>
      <c r="C197" s="16" t="s">
        <v>342</v>
      </c>
      <c r="D197" s="16">
        <v>4423905.452</v>
      </c>
      <c r="E197" s="16">
        <v>611781.23015</v>
      </c>
      <c r="F197" s="16">
        <v>4960</v>
      </c>
      <c r="G197" s="16">
        <v>10640</v>
      </c>
      <c r="H197" s="38">
        <v>-5680</v>
      </c>
      <c r="I197" s="38">
        <v>2</v>
      </c>
      <c r="J197" s="17">
        <v>1.21</v>
      </c>
      <c r="L197" s="37">
        <f t="shared" si="86"/>
        <v>6.1178123015</v>
      </c>
      <c r="M197" s="37">
        <f t="shared" si="87"/>
        <v>44.239054519999996</v>
      </c>
      <c r="N197" s="37">
        <f t="shared" si="88"/>
        <v>3.397662408263115</v>
      </c>
      <c r="O197" s="38">
        <f t="shared" si="76"/>
        <v>37.427627356384725</v>
      </c>
      <c r="P197" s="38">
        <f t="shared" si="77"/>
        <v>1957.0939448235322</v>
      </c>
      <c r="Q197" s="38">
        <f t="shared" si="78"/>
        <v>11.544109840524309</v>
      </c>
      <c r="R197" s="38">
        <f t="shared" si="79"/>
        <v>270.64623194918516</v>
      </c>
      <c r="S197" s="38">
        <f t="shared" si="89"/>
        <v>150.30937251970641</v>
      </c>
      <c r="T197" s="38">
        <f t="shared" si="80"/>
        <v>20.786260877616197</v>
      </c>
      <c r="U197" s="16">
        <f t="shared" si="81"/>
        <v>86579.98572581011</v>
      </c>
      <c r="V197" s="16">
        <f t="shared" si="82"/>
        <v>39.222988042009746</v>
      </c>
      <c r="W197" s="16">
        <f t="shared" si="83"/>
        <v>70.62469719222682</v>
      </c>
      <c r="X197" s="16">
        <f t="shared" si="84"/>
        <v>510.70050461982333</v>
      </c>
      <c r="Z197" s="36">
        <f t="shared" si="85"/>
        <v>1.21</v>
      </c>
      <c r="AA197" s="92">
        <v>1.1311560587105305</v>
      </c>
      <c r="AB197" s="92">
        <v>0.07884394128946948</v>
      </c>
    </row>
    <row r="198" spans="2:28" ht="14.25">
      <c r="B198" s="16" t="s">
        <v>404</v>
      </c>
      <c r="C198" s="16" t="s">
        <v>342</v>
      </c>
      <c r="D198" s="16">
        <v>4423905.452</v>
      </c>
      <c r="E198" s="16">
        <v>611781.23015</v>
      </c>
      <c r="F198" s="16">
        <v>4960</v>
      </c>
      <c r="G198" s="16">
        <v>10920</v>
      </c>
      <c r="H198" s="38">
        <v>-5960</v>
      </c>
      <c r="I198" s="38">
        <v>2</v>
      </c>
      <c r="J198" s="17">
        <v>1.185</v>
      </c>
      <c r="L198" s="37">
        <f t="shared" si="86"/>
        <v>6.1178123015</v>
      </c>
      <c r="M198" s="37">
        <f t="shared" si="87"/>
        <v>44.239054519999996</v>
      </c>
      <c r="N198" s="37">
        <f t="shared" si="88"/>
        <v>3.4008978370289755</v>
      </c>
      <c r="O198" s="38">
        <f t="shared" si="76"/>
        <v>37.427627356384725</v>
      </c>
      <c r="P198" s="38">
        <f t="shared" si="77"/>
        <v>1957.0939448235322</v>
      </c>
      <c r="Q198" s="38">
        <f t="shared" si="78"/>
        <v>11.566106097908364</v>
      </c>
      <c r="R198" s="38">
        <f t="shared" si="79"/>
        <v>270.64623194918516</v>
      </c>
      <c r="S198" s="38">
        <f t="shared" si="89"/>
        <v>150.45250482927491</v>
      </c>
      <c r="T198" s="38">
        <f t="shared" si="80"/>
        <v>20.80605462352061</v>
      </c>
      <c r="U198" s="16">
        <f t="shared" si="81"/>
        <v>86579.98572581011</v>
      </c>
      <c r="V198" s="16">
        <f t="shared" si="82"/>
        <v>39.3351452112242</v>
      </c>
      <c r="W198" s="16">
        <f t="shared" si="83"/>
        <v>70.75926616623795</v>
      </c>
      <c r="X198" s="16">
        <f t="shared" si="84"/>
        <v>511.6735982494725</v>
      </c>
      <c r="Z198" s="36">
        <f t="shared" si="85"/>
        <v>1.185</v>
      </c>
      <c r="AA198" s="92">
        <v>1.1617921206080268</v>
      </c>
      <c r="AB198" s="92">
        <v>0.02320787939197322</v>
      </c>
    </row>
    <row r="199" spans="2:28" ht="14.25">
      <c r="B199" s="16" t="s">
        <v>404</v>
      </c>
      <c r="C199" s="16" t="s">
        <v>342</v>
      </c>
      <c r="D199" s="16">
        <v>4423905.452</v>
      </c>
      <c r="E199" s="16">
        <v>611781.23015</v>
      </c>
      <c r="F199" s="16">
        <v>4960</v>
      </c>
      <c r="G199" s="16">
        <v>11175</v>
      </c>
      <c r="H199" s="38">
        <v>-6215</v>
      </c>
      <c r="I199" s="38">
        <v>3</v>
      </c>
      <c r="J199" s="17">
        <v>1.24</v>
      </c>
      <c r="L199" s="37">
        <f t="shared" si="86"/>
        <v>6.1178123015</v>
      </c>
      <c r="M199" s="37">
        <f t="shared" si="87"/>
        <v>44.239054519999996</v>
      </c>
      <c r="N199" s="37">
        <f t="shared" si="88"/>
        <v>3.4038497540718553</v>
      </c>
      <c r="O199" s="38">
        <f t="shared" si="76"/>
        <v>37.427627356384725</v>
      </c>
      <c r="P199" s="38">
        <f t="shared" si="77"/>
        <v>1957.0939448235322</v>
      </c>
      <c r="Q199" s="38">
        <f t="shared" si="78"/>
        <v>11.58619314829503</v>
      </c>
      <c r="R199" s="38">
        <f t="shared" si="79"/>
        <v>270.64623194918516</v>
      </c>
      <c r="S199" s="38">
        <f t="shared" si="89"/>
        <v>150.5830948482734</v>
      </c>
      <c r="T199" s="38">
        <f t="shared" si="80"/>
        <v>20.824113897918547</v>
      </c>
      <c r="U199" s="16">
        <f t="shared" si="81"/>
        <v>86579.98572581011</v>
      </c>
      <c r="V199" s="16">
        <f t="shared" si="82"/>
        <v>39.43766069845305</v>
      </c>
      <c r="W199" s="16">
        <f t="shared" si="83"/>
        <v>70.88215497019435</v>
      </c>
      <c r="X199" s="16">
        <f t="shared" si="84"/>
        <v>512.5622303666742</v>
      </c>
      <c r="Z199" s="36">
        <f t="shared" si="85"/>
        <v>1.24</v>
      </c>
      <c r="AA199" s="92">
        <v>1.1902788131430952</v>
      </c>
      <c r="AB199" s="92">
        <v>0.04972118685690474</v>
      </c>
    </row>
    <row r="200" spans="2:28" ht="14.25">
      <c r="B200" s="16" t="s">
        <v>404</v>
      </c>
      <c r="C200" s="8" t="s">
        <v>342</v>
      </c>
      <c r="D200" s="52">
        <v>4423905.452</v>
      </c>
      <c r="E200" s="52">
        <v>611781.23015</v>
      </c>
      <c r="F200" s="38">
        <v>4960</v>
      </c>
      <c r="G200" s="16">
        <v>11385</v>
      </c>
      <c r="H200" s="38">
        <v>-6425</v>
      </c>
      <c r="I200" s="38">
        <v>1</v>
      </c>
      <c r="J200" s="17">
        <v>1.22</v>
      </c>
      <c r="L200" s="37">
        <f t="shared" si="86"/>
        <v>6.1178123015</v>
      </c>
      <c r="M200" s="37">
        <f t="shared" si="87"/>
        <v>44.239054519999996</v>
      </c>
      <c r="N200" s="37">
        <f t="shared" si="88"/>
        <v>3.406284595077919</v>
      </c>
      <c r="O200" s="38">
        <f t="shared" si="76"/>
        <v>37.427627356384725</v>
      </c>
      <c r="P200" s="38">
        <f t="shared" si="77"/>
        <v>1957.0939448235322</v>
      </c>
      <c r="Q200" s="38">
        <f t="shared" si="78"/>
        <v>11.602774742665142</v>
      </c>
      <c r="R200" s="38">
        <f t="shared" si="79"/>
        <v>270.64623194918516</v>
      </c>
      <c r="S200" s="38">
        <f t="shared" si="89"/>
        <v>150.69080991228816</v>
      </c>
      <c r="T200" s="38">
        <f t="shared" si="80"/>
        <v>20.83900979817764</v>
      </c>
      <c r="U200" s="16">
        <f t="shared" si="81"/>
        <v>86579.98572581011</v>
      </c>
      <c r="V200" s="16">
        <f t="shared" si="82"/>
        <v>39.52235286609944</v>
      </c>
      <c r="W200" s="16">
        <f t="shared" si="83"/>
        <v>70.9835980522103</v>
      </c>
      <c r="X200" s="16">
        <f t="shared" si="84"/>
        <v>513.2957844240422</v>
      </c>
      <c r="Z200" s="36">
        <f t="shared" si="85"/>
        <v>1.22</v>
      </c>
      <c r="AA200" s="92">
        <v>1.2141599205696707</v>
      </c>
      <c r="AB200" s="92">
        <v>0.00584007943032927</v>
      </c>
    </row>
    <row r="201" spans="2:28" ht="14.25">
      <c r="B201" s="16" t="s">
        <v>420</v>
      </c>
      <c r="C201" s="8" t="s">
        <v>333</v>
      </c>
      <c r="D201" s="52">
        <v>4423722</v>
      </c>
      <c r="E201" s="52">
        <v>640649</v>
      </c>
      <c r="F201" s="38">
        <v>5347</v>
      </c>
      <c r="G201" s="16">
        <v>4565</v>
      </c>
      <c r="H201" s="38">
        <v>782</v>
      </c>
      <c r="I201" s="38">
        <v>1</v>
      </c>
      <c r="J201" s="41">
        <v>0.71</v>
      </c>
      <c r="L201" s="37">
        <f t="shared" si="86"/>
        <v>6.40649</v>
      </c>
      <c r="M201" s="37">
        <f t="shared" si="87"/>
        <v>44.23722</v>
      </c>
      <c r="N201" s="37">
        <f t="shared" si="88"/>
        <v>3.324667034596485</v>
      </c>
      <c r="O201" s="38">
        <f t="shared" si="76"/>
        <v>41.0431141201</v>
      </c>
      <c r="P201" s="38">
        <f t="shared" si="77"/>
        <v>1956.9316333284</v>
      </c>
      <c r="Q201" s="38">
        <f t="shared" si="78"/>
        <v>11.053410890932586</v>
      </c>
      <c r="R201" s="38">
        <f t="shared" si="79"/>
        <v>283.4053075578</v>
      </c>
      <c r="S201" s="38">
        <f t="shared" si="89"/>
        <v>147.07402703619232</v>
      </c>
      <c r="T201" s="38">
        <f t="shared" si="80"/>
        <v>21.299446110472037</v>
      </c>
      <c r="U201" s="16">
        <f t="shared" si="81"/>
        <v>86569.21518850776</v>
      </c>
      <c r="V201" s="16">
        <f t="shared" si="82"/>
        <v>36.74891080893333</v>
      </c>
      <c r="W201" s="16">
        <f t="shared" si="83"/>
        <v>70.8135663386507</v>
      </c>
      <c r="X201" s="16">
        <f t="shared" si="84"/>
        <v>488.9721693325808</v>
      </c>
      <c r="Z201" s="36">
        <f t="shared" si="85"/>
        <v>0.71</v>
      </c>
      <c r="AA201" s="92">
        <v>0.5771999892489248</v>
      </c>
      <c r="AB201" s="92">
        <v>0.13280001075107517</v>
      </c>
    </row>
    <row r="202" spans="2:28" ht="14.25">
      <c r="B202" s="16" t="s">
        <v>403</v>
      </c>
      <c r="C202" s="16" t="s">
        <v>343</v>
      </c>
      <c r="D202" s="16">
        <v>4423651</v>
      </c>
      <c r="E202" s="16">
        <v>609649</v>
      </c>
      <c r="F202" s="16">
        <v>4941</v>
      </c>
      <c r="G202" s="16">
        <v>2151.6666666666665</v>
      </c>
      <c r="H202" s="38">
        <v>2789.3333333333335</v>
      </c>
      <c r="I202" s="38">
        <v>3</v>
      </c>
      <c r="J202" s="17">
        <v>0.3433333333333333</v>
      </c>
      <c r="L202" s="37">
        <f t="shared" si="86"/>
        <v>6.09649</v>
      </c>
      <c r="M202" s="37">
        <f t="shared" si="87"/>
        <v>44.23651</v>
      </c>
      <c r="N202" s="37">
        <f t="shared" si="88"/>
        <v>3.302626248392722</v>
      </c>
      <c r="O202" s="38">
        <f t="shared" si="76"/>
        <v>37.167190320100005</v>
      </c>
      <c r="P202" s="38">
        <f t="shared" si="77"/>
        <v>1956.8688169801003</v>
      </c>
      <c r="Q202" s="38">
        <f t="shared" si="78"/>
        <v>10.907340136572586</v>
      </c>
      <c r="R202" s="38">
        <f t="shared" si="79"/>
        <v>269.68744084990004</v>
      </c>
      <c r="S202" s="38">
        <f t="shared" si="89"/>
        <v>146.09665906328715</v>
      </c>
      <c r="T202" s="38">
        <f t="shared" si="80"/>
        <v>20.134427897063745</v>
      </c>
      <c r="U202" s="16">
        <f t="shared" si="81"/>
        <v>86565.04699102839</v>
      </c>
      <c r="V202" s="16">
        <f t="shared" si="82"/>
        <v>36.02286783519208</v>
      </c>
      <c r="W202" s="16">
        <f t="shared" si="83"/>
        <v>66.49649006921341</v>
      </c>
      <c r="X202" s="16">
        <f t="shared" si="84"/>
        <v>482.50266102489456</v>
      </c>
      <c r="Z202" s="36">
        <f t="shared" si="85"/>
        <v>0.3433333333333333</v>
      </c>
      <c r="AA202" s="92">
        <v>0.5087892938033747</v>
      </c>
      <c r="AB202" s="92">
        <v>-0.16545596047004135</v>
      </c>
    </row>
    <row r="203" spans="2:28" ht="14.25">
      <c r="B203" s="16" t="s">
        <v>403</v>
      </c>
      <c r="C203" s="8" t="s">
        <v>343</v>
      </c>
      <c r="D203" s="52">
        <v>4423651</v>
      </c>
      <c r="E203" s="52">
        <v>609649</v>
      </c>
      <c r="F203" s="38">
        <v>4941</v>
      </c>
      <c r="G203" s="16">
        <v>2835</v>
      </c>
      <c r="H203" s="38">
        <v>2106</v>
      </c>
      <c r="I203" s="38">
        <v>1</v>
      </c>
      <c r="J203" s="17">
        <v>0.44</v>
      </c>
      <c r="L203" s="37">
        <f t="shared" si="86"/>
        <v>6.09649</v>
      </c>
      <c r="M203" s="37">
        <f t="shared" si="87"/>
        <v>44.23651</v>
      </c>
      <c r="N203" s="37">
        <f t="shared" si="88"/>
        <v>3.310096456210734</v>
      </c>
      <c r="O203" s="38">
        <f t="shared" si="76"/>
        <v>37.167190320100005</v>
      </c>
      <c r="P203" s="38">
        <f t="shared" si="77"/>
        <v>1956.8688169801003</v>
      </c>
      <c r="Q203" s="38">
        <f t="shared" si="78"/>
        <v>10.956738549418858</v>
      </c>
      <c r="R203" s="38">
        <f t="shared" si="79"/>
        <v>269.68744084990004</v>
      </c>
      <c r="S203" s="38">
        <f t="shared" si="89"/>
        <v>146.4271149861307</v>
      </c>
      <c r="T203" s="38">
        <f t="shared" si="80"/>
        <v>20.179969944324178</v>
      </c>
      <c r="U203" s="16">
        <f t="shared" si="81"/>
        <v>86565.04699102839</v>
      </c>
      <c r="V203" s="16">
        <f t="shared" si="82"/>
        <v>36.2678614440589</v>
      </c>
      <c r="W203" s="16">
        <f t="shared" si="83"/>
        <v>66.79764699914658</v>
      </c>
      <c r="X203" s="16">
        <f t="shared" si="84"/>
        <v>484.68787440875286</v>
      </c>
      <c r="Z203" s="36">
        <f t="shared" si="85"/>
        <v>0.44</v>
      </c>
      <c r="AA203" s="92">
        <v>0.5388931680817564</v>
      </c>
      <c r="AB203" s="92">
        <v>-0.09889316808175636</v>
      </c>
    </row>
    <row r="204" spans="2:28" ht="14.25">
      <c r="B204" s="16" t="s">
        <v>403</v>
      </c>
      <c r="C204" s="8" t="s">
        <v>343</v>
      </c>
      <c r="D204" s="52">
        <v>4423651</v>
      </c>
      <c r="E204" s="52">
        <v>609649</v>
      </c>
      <c r="F204" s="38">
        <v>4941</v>
      </c>
      <c r="G204" s="16">
        <v>3085</v>
      </c>
      <c r="H204" s="38">
        <v>1856</v>
      </c>
      <c r="I204" s="38">
        <v>1</v>
      </c>
      <c r="J204" s="17">
        <v>0.45</v>
      </c>
      <c r="L204" s="37">
        <f t="shared" si="86"/>
        <v>6.09649</v>
      </c>
      <c r="M204" s="37">
        <f t="shared" si="87"/>
        <v>44.23651</v>
      </c>
      <c r="N204" s="37">
        <f t="shared" si="88"/>
        <v>3.3128379094667655</v>
      </c>
      <c r="O204" s="38">
        <f t="shared" si="76"/>
        <v>37.167190320100005</v>
      </c>
      <c r="P204" s="38">
        <f t="shared" si="77"/>
        <v>1956.8688169801003</v>
      </c>
      <c r="Q204" s="38">
        <f t="shared" si="78"/>
        <v>10.97489501440013</v>
      </c>
      <c r="R204" s="38">
        <f t="shared" si="79"/>
        <v>269.68744084990004</v>
      </c>
      <c r="S204" s="38">
        <f t="shared" si="89"/>
        <v>146.5483873105057</v>
      </c>
      <c r="T204" s="38">
        <f t="shared" si="80"/>
        <v>20.196683186685043</v>
      </c>
      <c r="U204" s="16">
        <f t="shared" si="81"/>
        <v>86565.04699102839</v>
      </c>
      <c r="V204" s="16">
        <f t="shared" si="82"/>
        <v>36.35804825612255</v>
      </c>
      <c r="W204" s="16">
        <f t="shared" si="83"/>
        <v>66.90833770634025</v>
      </c>
      <c r="X204" s="16">
        <f t="shared" si="84"/>
        <v>485.4910530534615</v>
      </c>
      <c r="Z204" s="36">
        <f t="shared" si="85"/>
        <v>0.45</v>
      </c>
      <c r="AA204" s="92">
        <v>0.5507611335532374</v>
      </c>
      <c r="AB204" s="92">
        <v>-0.1007611335532374</v>
      </c>
    </row>
    <row r="205" spans="2:28" ht="14.25">
      <c r="B205" s="16" t="s">
        <v>403</v>
      </c>
      <c r="C205" s="8" t="s">
        <v>343</v>
      </c>
      <c r="D205" s="52">
        <v>4423651</v>
      </c>
      <c r="E205" s="52">
        <v>609649</v>
      </c>
      <c r="F205" s="38">
        <v>4941</v>
      </c>
      <c r="G205" s="16">
        <v>3355</v>
      </c>
      <c r="H205" s="38">
        <v>1586</v>
      </c>
      <c r="I205" s="38">
        <v>1</v>
      </c>
      <c r="J205" s="17">
        <v>0.42</v>
      </c>
      <c r="L205" s="37">
        <f t="shared" si="86"/>
        <v>6.09649</v>
      </c>
      <c r="M205" s="37">
        <f t="shared" si="87"/>
        <v>44.23651</v>
      </c>
      <c r="N205" s="37">
        <f t="shared" si="88"/>
        <v>3.3158037839952783</v>
      </c>
      <c r="O205" s="38">
        <f t="shared" si="76"/>
        <v>37.167190320100005</v>
      </c>
      <c r="P205" s="38">
        <f t="shared" si="77"/>
        <v>1956.8688169801003</v>
      </c>
      <c r="Q205" s="38">
        <f t="shared" si="78"/>
        <v>10.994554733957406</v>
      </c>
      <c r="R205" s="38">
        <f t="shared" si="79"/>
        <v>269.68744084990004</v>
      </c>
      <c r="S205" s="38">
        <f t="shared" si="89"/>
        <v>146.67958724874498</v>
      </c>
      <c r="T205" s="38">
        <f t="shared" si="80"/>
        <v>20.214764611089375</v>
      </c>
      <c r="U205" s="16">
        <f t="shared" si="81"/>
        <v>86565.04699102839</v>
      </c>
      <c r="V205" s="16">
        <f t="shared" si="82"/>
        <v>36.45578619019917</v>
      </c>
      <c r="W205" s="16">
        <f t="shared" si="83"/>
        <v>67.02819299002398</v>
      </c>
      <c r="X205" s="16">
        <f t="shared" si="84"/>
        <v>486.36073043425415</v>
      </c>
      <c r="Z205" s="36">
        <f t="shared" si="85"/>
        <v>0.42</v>
      </c>
      <c r="AA205" s="92">
        <v>0.5640966349778296</v>
      </c>
      <c r="AB205" s="92">
        <v>-0.1440966349778296</v>
      </c>
    </row>
    <row r="206" spans="2:28" ht="14.25">
      <c r="B206" s="16" t="s">
        <v>403</v>
      </c>
      <c r="C206" s="16" t="s">
        <v>343</v>
      </c>
      <c r="D206" s="16">
        <v>4423651</v>
      </c>
      <c r="E206" s="16">
        <v>609649</v>
      </c>
      <c r="F206" s="16">
        <v>4941</v>
      </c>
      <c r="G206" s="16">
        <v>4315</v>
      </c>
      <c r="H206" s="38">
        <v>626</v>
      </c>
      <c r="I206" s="38">
        <v>2</v>
      </c>
      <c r="J206" s="17">
        <v>0.465</v>
      </c>
      <c r="L206" s="37">
        <f t="shared" si="86"/>
        <v>6.09649</v>
      </c>
      <c r="M206" s="37">
        <f t="shared" si="87"/>
        <v>44.23651</v>
      </c>
      <c r="N206" s="37">
        <f t="shared" si="88"/>
        <v>3.326392261481043</v>
      </c>
      <c r="O206" s="38">
        <f t="shared" si="76"/>
        <v>37.167190320100005</v>
      </c>
      <c r="P206" s="38">
        <f t="shared" si="77"/>
        <v>1956.8688169801003</v>
      </c>
      <c r="Q206" s="38">
        <f t="shared" si="78"/>
        <v>11.064885477240967</v>
      </c>
      <c r="R206" s="38">
        <f t="shared" si="79"/>
        <v>269.68744084990004</v>
      </c>
      <c r="S206" s="38">
        <f t="shared" si="89"/>
        <v>147.14798453892877</v>
      </c>
      <c r="T206" s="38">
        <f t="shared" si="80"/>
        <v>20.279317158196562</v>
      </c>
      <c r="U206" s="16">
        <f t="shared" si="81"/>
        <v>86565.04699102839</v>
      </c>
      <c r="V206" s="16">
        <f t="shared" si="82"/>
        <v>36.80614942566833</v>
      </c>
      <c r="W206" s="16">
        <f t="shared" si="83"/>
        <v>67.45696366314479</v>
      </c>
      <c r="X206" s="16">
        <f t="shared" si="84"/>
        <v>489.47191706282484</v>
      </c>
      <c r="Z206" s="36">
        <f t="shared" si="85"/>
        <v>0.465</v>
      </c>
      <c r="AA206" s="92">
        <v>0.6159111476703742</v>
      </c>
      <c r="AB206" s="92">
        <v>-0.15091114767037422</v>
      </c>
    </row>
    <row r="207" spans="2:28" ht="14.25">
      <c r="B207" s="16" t="s">
        <v>403</v>
      </c>
      <c r="C207" s="8" t="s">
        <v>343</v>
      </c>
      <c r="D207" s="52">
        <v>4423651</v>
      </c>
      <c r="E207" s="52">
        <v>609649</v>
      </c>
      <c r="F207" s="38">
        <v>4941</v>
      </c>
      <c r="G207" s="16">
        <v>4910</v>
      </c>
      <c r="H207" s="38">
        <v>31</v>
      </c>
      <c r="I207" s="38">
        <v>1</v>
      </c>
      <c r="J207" s="17">
        <v>0.4</v>
      </c>
      <c r="L207" s="37">
        <f t="shared" si="86"/>
        <v>6.09649</v>
      </c>
      <c r="M207" s="37">
        <f t="shared" si="87"/>
        <v>44.23651</v>
      </c>
      <c r="N207" s="37">
        <f t="shared" si="88"/>
        <v>3.332988924477804</v>
      </c>
      <c r="O207" s="38">
        <f t="shared" si="76"/>
        <v>37.167190320100005</v>
      </c>
      <c r="P207" s="38">
        <f t="shared" si="77"/>
        <v>1956.8688169801003</v>
      </c>
      <c r="Q207" s="38">
        <f t="shared" si="78"/>
        <v>11.108815170691708</v>
      </c>
      <c r="R207" s="38">
        <f t="shared" si="79"/>
        <v>269.68744084990004</v>
      </c>
      <c r="S207" s="38">
        <f t="shared" si="89"/>
        <v>147.43979788755163</v>
      </c>
      <c r="T207" s="38">
        <f t="shared" si="80"/>
        <v>20.319533648189687</v>
      </c>
      <c r="U207" s="16">
        <f t="shared" si="81"/>
        <v>86565.04699102839</v>
      </c>
      <c r="V207" s="16">
        <f t="shared" si="82"/>
        <v>37.02555792798647</v>
      </c>
      <c r="W207" s="16">
        <f t="shared" si="83"/>
        <v>67.72478059997029</v>
      </c>
      <c r="X207" s="16">
        <f t="shared" si="84"/>
        <v>491.4152133864555</v>
      </c>
      <c r="Z207" s="36">
        <f t="shared" si="85"/>
        <v>0.4</v>
      </c>
      <c r="AA207" s="92">
        <v>0.6515135836193053</v>
      </c>
      <c r="AB207" s="92">
        <v>-0.2515135836193053</v>
      </c>
    </row>
    <row r="208" spans="2:28" ht="14.25">
      <c r="B208" s="16" t="s">
        <v>403</v>
      </c>
      <c r="C208" s="8" t="s">
        <v>343</v>
      </c>
      <c r="D208" s="52">
        <v>4423651</v>
      </c>
      <c r="E208" s="52">
        <v>609649</v>
      </c>
      <c r="F208" s="38">
        <v>4941</v>
      </c>
      <c r="G208" s="16">
        <v>7400</v>
      </c>
      <c r="H208" s="38">
        <v>-2459</v>
      </c>
      <c r="I208" s="38">
        <v>1</v>
      </c>
      <c r="J208" s="17">
        <v>0.72</v>
      </c>
      <c r="L208" s="37">
        <f t="shared" si="86"/>
        <v>6.09649</v>
      </c>
      <c r="M208" s="37">
        <f t="shared" si="87"/>
        <v>44.23651</v>
      </c>
      <c r="N208" s="37">
        <f t="shared" si="88"/>
        <v>3.360881357527198</v>
      </c>
      <c r="O208" s="38">
        <f aca="true" t="shared" si="90" ref="O208:O239">L208*L208</f>
        <v>37.167190320100005</v>
      </c>
      <c r="P208" s="38">
        <f aca="true" t="shared" si="91" ref="P208:P239">M208*M208</f>
        <v>1956.8688169801003</v>
      </c>
      <c r="Q208" s="38">
        <f aca="true" t="shared" si="92" ref="Q208:Q239">N208*N208</f>
        <v>11.295523499373862</v>
      </c>
      <c r="R208" s="38">
        <f aca="true" t="shared" si="93" ref="R208:R239">L208*M208</f>
        <v>269.68744084990004</v>
      </c>
      <c r="S208" s="38">
        <f t="shared" si="89"/>
        <v>148.67366178106548</v>
      </c>
      <c r="T208" s="38">
        <f aca="true" t="shared" si="94" ref="T208:T239">L208*N208</f>
        <v>20.48957958735099</v>
      </c>
      <c r="U208" s="16">
        <f aca="true" t="shared" si="95" ref="U208:U239">M208*M208*M208</f>
        <v>86565.04699102839</v>
      </c>
      <c r="V208" s="16">
        <f aca="true" t="shared" si="96" ref="V208:V239">N208*N208*N208</f>
        <v>37.96291435255599</v>
      </c>
      <c r="W208" s="16">
        <f aca="true" t="shared" si="97" ref="W208:W239">L208*Q208</f>
        <v>68.86304605869776</v>
      </c>
      <c r="X208" s="16">
        <f aca="true" t="shared" si="98" ref="X208:X239">M208*Q208</f>
        <v>499.6745382352869</v>
      </c>
      <c r="Z208" s="36">
        <f aca="true" t="shared" si="99" ref="Z208:Z239">J208</f>
        <v>0.72</v>
      </c>
      <c r="AA208" s="92">
        <v>0.8302380133760039</v>
      </c>
      <c r="AB208" s="92">
        <v>-0.11023801337600392</v>
      </c>
    </row>
    <row r="209" spans="2:28" ht="14.25">
      <c r="B209" s="16" t="s">
        <v>403</v>
      </c>
      <c r="C209" s="16" t="s">
        <v>343</v>
      </c>
      <c r="D209" s="16">
        <v>4423651</v>
      </c>
      <c r="E209" s="16">
        <v>609649</v>
      </c>
      <c r="F209" s="16">
        <v>4941</v>
      </c>
      <c r="G209" s="16">
        <v>8402.5</v>
      </c>
      <c r="H209" s="38">
        <v>-3461.5</v>
      </c>
      <c r="I209" s="38">
        <v>4</v>
      </c>
      <c r="J209" s="17">
        <v>0.815</v>
      </c>
      <c r="L209" s="37">
        <f t="shared" si="86"/>
        <v>6.09649</v>
      </c>
      <c r="M209" s="37">
        <f t="shared" si="87"/>
        <v>44.23651</v>
      </c>
      <c r="N209" s="37">
        <f t="shared" si="88"/>
        <v>3.372243401784254</v>
      </c>
      <c r="O209" s="38">
        <f t="shared" si="90"/>
        <v>37.167190320100005</v>
      </c>
      <c r="P209" s="38">
        <f t="shared" si="91"/>
        <v>1956.8688169801003</v>
      </c>
      <c r="Q209" s="38">
        <f t="shared" si="92"/>
        <v>11.372025560877438</v>
      </c>
      <c r="R209" s="38">
        <f t="shared" si="93"/>
        <v>269.68744084990004</v>
      </c>
      <c r="S209" s="38">
        <f t="shared" si="89"/>
        <v>149.17627896546318</v>
      </c>
      <c r="T209" s="38">
        <f t="shared" si="94"/>
        <v>20.558848176543687</v>
      </c>
      <c r="U209" s="16">
        <f t="shared" si="95"/>
        <v>86565.04699102839</v>
      </c>
      <c r="V209" s="16">
        <f t="shared" si="96"/>
        <v>38.34923816259082</v>
      </c>
      <c r="W209" s="16">
        <f t="shared" si="97"/>
        <v>69.32944011163369</v>
      </c>
      <c r="X209" s="16">
        <f t="shared" si="98"/>
        <v>503.0587224440104</v>
      </c>
      <c r="Z209" s="36">
        <f t="shared" si="99"/>
        <v>0.815</v>
      </c>
      <c r="AA209" s="92">
        <v>0.916110753216401</v>
      </c>
      <c r="AB209" s="92">
        <v>-0.10111075321640106</v>
      </c>
    </row>
    <row r="210" spans="2:28" ht="14.25">
      <c r="B210" s="16" t="s">
        <v>403</v>
      </c>
      <c r="C210" s="16" t="s">
        <v>343</v>
      </c>
      <c r="D210" s="16">
        <v>4423651</v>
      </c>
      <c r="E210" s="16">
        <v>609649</v>
      </c>
      <c r="F210" s="16">
        <v>4941</v>
      </c>
      <c r="G210" s="16">
        <v>8782.5</v>
      </c>
      <c r="H210" s="38">
        <v>-3841.5</v>
      </c>
      <c r="I210" s="38">
        <v>4</v>
      </c>
      <c r="J210" s="17">
        <v>0.7875</v>
      </c>
      <c r="L210" s="37">
        <f t="shared" si="86"/>
        <v>6.09649</v>
      </c>
      <c r="M210" s="37">
        <f t="shared" si="87"/>
        <v>44.23651</v>
      </c>
      <c r="N210" s="37">
        <f t="shared" si="88"/>
        <v>3.376570316232693</v>
      </c>
      <c r="O210" s="38">
        <f t="shared" si="90"/>
        <v>37.167190320100005</v>
      </c>
      <c r="P210" s="38">
        <f t="shared" si="91"/>
        <v>1956.8688169801003</v>
      </c>
      <c r="Q210" s="38">
        <f t="shared" si="92"/>
        <v>11.401227100463748</v>
      </c>
      <c r="R210" s="38">
        <f t="shared" si="93"/>
        <v>269.68744084990004</v>
      </c>
      <c r="S210" s="38">
        <f t="shared" si="89"/>
        <v>149.36768655973069</v>
      </c>
      <c r="T210" s="38">
        <f t="shared" si="94"/>
        <v>20.58522716720945</v>
      </c>
      <c r="U210" s="16">
        <f t="shared" si="95"/>
        <v>86565.04699102839</v>
      </c>
      <c r="V210" s="16">
        <f t="shared" si="96"/>
        <v>38.497044996053624</v>
      </c>
      <c r="W210" s="16">
        <f t="shared" si="97"/>
        <v>69.50746700570623</v>
      </c>
      <c r="X210" s="16">
        <f t="shared" si="98"/>
        <v>504.35049664193565</v>
      </c>
      <c r="Z210" s="36">
        <f t="shared" si="99"/>
        <v>0.7875</v>
      </c>
      <c r="AA210" s="92">
        <v>0.9508021162176306</v>
      </c>
      <c r="AB210" s="92">
        <v>-0.16330211621763058</v>
      </c>
    </row>
    <row r="211" spans="2:28" ht="14.25">
      <c r="B211" s="16" t="s">
        <v>403</v>
      </c>
      <c r="C211" s="16" t="s">
        <v>343</v>
      </c>
      <c r="D211" s="16">
        <v>4423651</v>
      </c>
      <c r="E211" s="16">
        <v>609649</v>
      </c>
      <c r="F211" s="16">
        <v>4941</v>
      </c>
      <c r="G211" s="16">
        <v>9025</v>
      </c>
      <c r="H211" s="38">
        <v>-4084</v>
      </c>
      <c r="I211" s="38">
        <v>2</v>
      </c>
      <c r="J211" s="17">
        <v>0.84</v>
      </c>
      <c r="L211" s="37">
        <f t="shared" si="86"/>
        <v>6.09649</v>
      </c>
      <c r="M211" s="37">
        <f t="shared" si="87"/>
        <v>44.23651</v>
      </c>
      <c r="N211" s="37">
        <f t="shared" si="88"/>
        <v>3.3793373795266226</v>
      </c>
      <c r="O211" s="38">
        <f t="shared" si="90"/>
        <v>37.167190320100005</v>
      </c>
      <c r="P211" s="38">
        <f t="shared" si="91"/>
        <v>1956.8688169801003</v>
      </c>
      <c r="Q211" s="38">
        <f t="shared" si="92"/>
        <v>11.41992112466586</v>
      </c>
      <c r="R211" s="38">
        <f t="shared" si="93"/>
        <v>269.68744084990004</v>
      </c>
      <c r="S211" s="38">
        <f t="shared" si="89"/>
        <v>149.49009178280323</v>
      </c>
      <c r="T211" s="38">
        <f t="shared" si="94"/>
        <v>20.60209654091026</v>
      </c>
      <c r="U211" s="16">
        <f t="shared" si="95"/>
        <v>86565.04699102839</v>
      </c>
      <c r="V211" s="16">
        <f t="shared" si="96"/>
        <v>38.59176632782905</v>
      </c>
      <c r="W211" s="16">
        <f t="shared" si="97"/>
        <v>69.62143493731418</v>
      </c>
      <c r="X211" s="16">
        <f t="shared" si="98"/>
        <v>505.1774550304926</v>
      </c>
      <c r="Z211" s="36">
        <f t="shared" si="99"/>
        <v>0.84</v>
      </c>
      <c r="AA211" s="92">
        <v>0.9735624350535659</v>
      </c>
      <c r="AB211" s="92">
        <v>-0.1335624350535659</v>
      </c>
    </row>
    <row r="212" spans="2:28" ht="14.25">
      <c r="B212" s="16" t="s">
        <v>403</v>
      </c>
      <c r="C212" s="16" t="s">
        <v>343</v>
      </c>
      <c r="D212" s="16">
        <v>4423651</v>
      </c>
      <c r="E212" s="16">
        <v>609649</v>
      </c>
      <c r="F212" s="16">
        <v>4941</v>
      </c>
      <c r="G212" s="16">
        <v>9180</v>
      </c>
      <c r="H212" s="38">
        <v>-4239</v>
      </c>
      <c r="I212" s="38">
        <v>2</v>
      </c>
      <c r="J212" s="17">
        <v>0.82</v>
      </c>
      <c r="L212" s="37">
        <f t="shared" si="86"/>
        <v>6.09649</v>
      </c>
      <c r="M212" s="37">
        <f t="shared" si="87"/>
        <v>44.23651</v>
      </c>
      <c r="N212" s="37">
        <f t="shared" si="88"/>
        <v>3.3811083949540337</v>
      </c>
      <c r="O212" s="38">
        <f t="shared" si="90"/>
        <v>37.167190320100005</v>
      </c>
      <c r="P212" s="38">
        <f t="shared" si="91"/>
        <v>1956.8688169801003</v>
      </c>
      <c r="Q212" s="38">
        <f t="shared" si="92"/>
        <v>11.431893978428642</v>
      </c>
      <c r="R212" s="38">
        <f t="shared" si="93"/>
        <v>269.68744084990004</v>
      </c>
      <c r="S212" s="38">
        <f t="shared" si="89"/>
        <v>149.56843532446808</v>
      </c>
      <c r="T212" s="38">
        <f t="shared" si="94"/>
        <v>20.612893518753317</v>
      </c>
      <c r="U212" s="16">
        <f t="shared" si="95"/>
        <v>86565.04699102839</v>
      </c>
      <c r="V212" s="16">
        <f t="shared" si="96"/>
        <v>38.65247270068955</v>
      </c>
      <c r="W212" s="16">
        <f t="shared" si="97"/>
        <v>69.69442732055043</v>
      </c>
      <c r="X212" s="16">
        <f t="shared" si="98"/>
        <v>505.70709229569843</v>
      </c>
      <c r="Z212" s="36">
        <f t="shared" si="99"/>
        <v>0.82</v>
      </c>
      <c r="AA212" s="92">
        <v>0.9883653190067889</v>
      </c>
      <c r="AB212" s="92">
        <v>-0.16836531900678897</v>
      </c>
    </row>
    <row r="213" spans="2:28" ht="14.25">
      <c r="B213" s="16" t="s">
        <v>417</v>
      </c>
      <c r="C213" s="8" t="s">
        <v>352</v>
      </c>
      <c r="D213" s="52">
        <v>4423583.1239</v>
      </c>
      <c r="E213" s="52">
        <v>634998.78285</v>
      </c>
      <c r="F213" s="38">
        <v>4850</v>
      </c>
      <c r="G213" s="16">
        <v>4494.696</v>
      </c>
      <c r="H213" s="38">
        <v>355.3040000000001</v>
      </c>
      <c r="I213" s="38">
        <v>1</v>
      </c>
      <c r="J213" s="17">
        <v>0.56</v>
      </c>
      <c r="L213" s="37">
        <f t="shared" si="86"/>
        <v>6.3499878285</v>
      </c>
      <c r="M213" s="37">
        <f t="shared" si="87"/>
        <v>44.235831239</v>
      </c>
      <c r="N213" s="37">
        <f t="shared" si="88"/>
        <v>3.3293901811702318</v>
      </c>
      <c r="O213" s="38">
        <f t="shared" si="90"/>
        <v>40.322345422098145</v>
      </c>
      <c r="P213" s="38">
        <f t="shared" si="91"/>
        <v>1956.8087654052883</v>
      </c>
      <c r="Q213" s="38">
        <f t="shared" si="92"/>
        <v>11.08483897847275</v>
      </c>
      <c r="R213" s="38">
        <f t="shared" si="93"/>
        <v>280.89698995123007</v>
      </c>
      <c r="S213" s="38">
        <f t="shared" si="89"/>
        <v>147.27834218303002</v>
      </c>
      <c r="T213" s="38">
        <f t="shared" si="94"/>
        <v>21.14158712675838</v>
      </c>
      <c r="U213" s="16">
        <f t="shared" si="95"/>
        <v>86561.06231346428</v>
      </c>
      <c r="V213" s="16">
        <f t="shared" si="96"/>
        <v>36.90575405478023</v>
      </c>
      <c r="W213" s="16">
        <f t="shared" si="97"/>
        <v>70.38859259418433</v>
      </c>
      <c r="X213" s="16">
        <f t="shared" si="98"/>
        <v>490.3470663632097</v>
      </c>
      <c r="Z213" s="36">
        <f t="shared" si="99"/>
        <v>0.56</v>
      </c>
      <c r="AA213" s="92">
        <v>0.6070268231516707</v>
      </c>
      <c r="AB213" s="92">
        <v>-0.047026823151670616</v>
      </c>
    </row>
    <row r="214" spans="2:28" ht="14.25">
      <c r="B214" s="16" t="s">
        <v>417</v>
      </c>
      <c r="C214" s="16" t="s">
        <v>352</v>
      </c>
      <c r="D214" s="16">
        <v>4423583.1239</v>
      </c>
      <c r="E214" s="16">
        <v>634998.78285</v>
      </c>
      <c r="F214" s="16">
        <v>4850</v>
      </c>
      <c r="G214" s="16">
        <v>6444.25</v>
      </c>
      <c r="H214" s="38">
        <v>-1594.25</v>
      </c>
      <c r="I214" s="38">
        <v>4</v>
      </c>
      <c r="J214" s="17">
        <v>0.78</v>
      </c>
      <c r="L214" s="37">
        <f t="shared" si="86"/>
        <v>6.3499878285</v>
      </c>
      <c r="M214" s="37">
        <f t="shared" si="87"/>
        <v>44.235831239</v>
      </c>
      <c r="N214" s="37">
        <f t="shared" si="88"/>
        <v>3.3511418596994194</v>
      </c>
      <c r="O214" s="38">
        <f t="shared" si="90"/>
        <v>40.322345422098145</v>
      </c>
      <c r="P214" s="38">
        <f t="shared" si="91"/>
        <v>1956.8087654052883</v>
      </c>
      <c r="Q214" s="38">
        <f t="shared" si="92"/>
        <v>11.230151763829683</v>
      </c>
      <c r="R214" s="38">
        <f t="shared" si="93"/>
        <v>280.89698995123007</v>
      </c>
      <c r="S214" s="38">
        <f t="shared" si="89"/>
        <v>148.24054576361212</v>
      </c>
      <c r="T214" s="38">
        <f t="shared" si="94"/>
        <v>21.279710020668166</v>
      </c>
      <c r="U214" s="16">
        <f t="shared" si="95"/>
        <v>86561.06231346428</v>
      </c>
      <c r="V214" s="16">
        <f t="shared" si="96"/>
        <v>37.63383166654692</v>
      </c>
      <c r="W214" s="16">
        <f t="shared" si="97"/>
        <v>71.31132701252629</v>
      </c>
      <c r="X214" s="16">
        <f t="shared" si="98"/>
        <v>496.77509821312805</v>
      </c>
      <c r="Z214" s="36">
        <f t="shared" si="99"/>
        <v>0.78</v>
      </c>
      <c r="AA214" s="92">
        <v>0.7379388340646074</v>
      </c>
      <c r="AB214" s="92">
        <v>0.042061165935392664</v>
      </c>
    </row>
    <row r="215" spans="2:28" ht="14.25">
      <c r="B215" s="16" t="s">
        <v>417</v>
      </c>
      <c r="C215" s="8" t="s">
        <v>352</v>
      </c>
      <c r="D215" s="52">
        <v>4423583.1239</v>
      </c>
      <c r="E215" s="52">
        <v>634998.78285</v>
      </c>
      <c r="F215" s="38">
        <v>4850</v>
      </c>
      <c r="G215" s="16">
        <v>6988</v>
      </c>
      <c r="H215" s="38">
        <v>-2138</v>
      </c>
      <c r="I215" s="38">
        <v>1</v>
      </c>
      <c r="J215" s="17">
        <v>0.79</v>
      </c>
      <c r="L215" s="37">
        <f t="shared" si="86"/>
        <v>6.3499878285</v>
      </c>
      <c r="M215" s="37">
        <f t="shared" si="87"/>
        <v>44.235831239</v>
      </c>
      <c r="N215" s="37">
        <f t="shared" si="88"/>
        <v>3.357259402004955</v>
      </c>
      <c r="O215" s="38">
        <f t="shared" si="90"/>
        <v>40.322345422098145</v>
      </c>
      <c r="P215" s="38">
        <f t="shared" si="91"/>
        <v>1956.8087654052883</v>
      </c>
      <c r="Q215" s="38">
        <f t="shared" si="92"/>
        <v>11.271190692350668</v>
      </c>
      <c r="R215" s="38">
        <f t="shared" si="93"/>
        <v>280.89698995123007</v>
      </c>
      <c r="S215" s="38">
        <f t="shared" si="89"/>
        <v>148.51116033263725</v>
      </c>
      <c r="T215" s="38">
        <f t="shared" si="94"/>
        <v>21.31855633984865</v>
      </c>
      <c r="U215" s="16">
        <f t="shared" si="95"/>
        <v>86561.06231346428</v>
      </c>
      <c r="V215" s="16">
        <f t="shared" si="96"/>
        <v>37.84031092368502</v>
      </c>
      <c r="W215" s="16">
        <f t="shared" si="97"/>
        <v>71.57192370912922</v>
      </c>
      <c r="X215" s="16">
        <f t="shared" si="98"/>
        <v>498.5904893294117</v>
      </c>
      <c r="Z215" s="36">
        <f t="shared" si="99"/>
        <v>0.79</v>
      </c>
      <c r="AA215" s="92">
        <v>0.7797528361479635</v>
      </c>
      <c r="AB215" s="92">
        <v>0.0102471638520365</v>
      </c>
    </row>
    <row r="216" spans="2:28" ht="14.25">
      <c r="B216" s="16" t="s">
        <v>417</v>
      </c>
      <c r="C216" s="16" t="s">
        <v>352</v>
      </c>
      <c r="D216" s="16">
        <v>4423583.1239</v>
      </c>
      <c r="E216" s="16">
        <v>634998.78285</v>
      </c>
      <c r="F216" s="16">
        <v>4850</v>
      </c>
      <c r="G216" s="16">
        <v>7472.285714285715</v>
      </c>
      <c r="H216" s="38">
        <v>-2622.2857142857147</v>
      </c>
      <c r="I216" s="38">
        <v>7</v>
      </c>
      <c r="J216" s="17">
        <v>0.77</v>
      </c>
      <c r="L216" s="37">
        <f t="shared" si="86"/>
        <v>6.3499878285</v>
      </c>
      <c r="M216" s="37">
        <f t="shared" si="87"/>
        <v>44.235831239</v>
      </c>
      <c r="N216" s="37">
        <f t="shared" si="88"/>
        <v>3.36272676788154</v>
      </c>
      <c r="O216" s="38">
        <f t="shared" si="90"/>
        <v>40.322345422098145</v>
      </c>
      <c r="P216" s="38">
        <f t="shared" si="91"/>
        <v>1956.8087654052883</v>
      </c>
      <c r="Q216" s="38">
        <f t="shared" si="92"/>
        <v>11.307931315427028</v>
      </c>
      <c r="R216" s="38">
        <f t="shared" si="93"/>
        <v>280.89698995123007</v>
      </c>
      <c r="S216" s="38">
        <f t="shared" si="89"/>
        <v>148.7530138068757</v>
      </c>
      <c r="T216" s="38">
        <f t="shared" si="94"/>
        <v>21.353274046618925</v>
      </c>
      <c r="U216" s="16">
        <f t="shared" si="95"/>
        <v>86561.06231346428</v>
      </c>
      <c r="V216" s="16">
        <f t="shared" si="96"/>
        <v>38.02548332375238</v>
      </c>
      <c r="W216" s="16">
        <f t="shared" si="97"/>
        <v>71.80522621847562</v>
      </c>
      <c r="X216" s="16">
        <f t="shared" si="98"/>
        <v>500.2157413314333</v>
      </c>
      <c r="Z216" s="36">
        <f t="shared" si="99"/>
        <v>0.77</v>
      </c>
      <c r="AA216" s="92">
        <v>0.818978766077862</v>
      </c>
      <c r="AB216" s="92">
        <v>-0.048978766077862</v>
      </c>
    </row>
    <row r="217" spans="2:28" ht="14.25">
      <c r="B217" s="16" t="s">
        <v>417</v>
      </c>
      <c r="C217" s="16" t="s">
        <v>352</v>
      </c>
      <c r="D217" s="16">
        <v>4423583.1239</v>
      </c>
      <c r="E217" s="16">
        <v>634998.78285</v>
      </c>
      <c r="F217" s="16">
        <v>4850</v>
      </c>
      <c r="G217" s="16">
        <v>8499.166666666666</v>
      </c>
      <c r="H217" s="38">
        <v>-3649.166666666666</v>
      </c>
      <c r="I217" s="38">
        <v>6</v>
      </c>
      <c r="J217" s="17">
        <v>0.94</v>
      </c>
      <c r="L217" s="37">
        <f t="shared" si="86"/>
        <v>6.3499878285</v>
      </c>
      <c r="M217" s="37">
        <f t="shared" si="87"/>
        <v>44.235831239</v>
      </c>
      <c r="N217" s="37">
        <f t="shared" si="88"/>
        <v>3.3743789033830964</v>
      </c>
      <c r="O217" s="38">
        <f t="shared" si="90"/>
        <v>40.322345422098145</v>
      </c>
      <c r="P217" s="38">
        <f t="shared" si="91"/>
        <v>1956.8087654052883</v>
      </c>
      <c r="Q217" s="38">
        <f t="shared" si="92"/>
        <v>11.386432983596908</v>
      </c>
      <c r="R217" s="38">
        <f t="shared" si="93"/>
        <v>280.89698995123007</v>
      </c>
      <c r="S217" s="38">
        <f t="shared" si="89"/>
        <v>149.26845570649652</v>
      </c>
      <c r="T217" s="38">
        <f t="shared" si="94"/>
        <v>21.42726496522984</v>
      </c>
      <c r="U217" s="16">
        <f t="shared" si="95"/>
        <v>86561.06231346428</v>
      </c>
      <c r="V217" s="16">
        <f t="shared" si="96"/>
        <v>38.422139244634856</v>
      </c>
      <c r="W217" s="16">
        <f t="shared" si="97"/>
        <v>72.3037108558713</v>
      </c>
      <c r="X217" s="16">
        <f t="shared" si="98"/>
        <v>503.68832787657607</v>
      </c>
      <c r="Z217" s="36">
        <f t="shared" si="99"/>
        <v>0.94</v>
      </c>
      <c r="AA217" s="92">
        <v>0.9084227756449081</v>
      </c>
      <c r="AB217" s="92">
        <v>0.031577224355091804</v>
      </c>
    </row>
    <row r="218" spans="2:28" ht="14.25">
      <c r="B218" s="16" t="s">
        <v>408</v>
      </c>
      <c r="C218" s="8" t="s">
        <v>330</v>
      </c>
      <c r="D218" s="52">
        <v>4422378.6045</v>
      </c>
      <c r="E218" s="52">
        <v>646838.91659</v>
      </c>
      <c r="F218" s="38">
        <v>4930</v>
      </c>
      <c r="G218" s="16">
        <v>5971.0560000000005</v>
      </c>
      <c r="H218" s="38">
        <v>-1041.0560000000005</v>
      </c>
      <c r="I218" s="38">
        <v>1</v>
      </c>
      <c r="J218" s="17">
        <v>0.7</v>
      </c>
      <c r="L218" s="37">
        <f t="shared" si="86"/>
        <v>6.468389165900001</v>
      </c>
      <c r="M218" s="37">
        <f t="shared" si="87"/>
        <v>44.223786045000004</v>
      </c>
      <c r="N218" s="37">
        <f t="shared" si="88"/>
        <v>3.3449409026545127</v>
      </c>
      <c r="O218" s="38">
        <f t="shared" si="90"/>
        <v>41.8400584015325</v>
      </c>
      <c r="P218" s="38">
        <f t="shared" si="91"/>
        <v>1955.7432521539372</v>
      </c>
      <c r="Q218" s="38">
        <f t="shared" si="92"/>
        <v>11.188629642251186</v>
      </c>
      <c r="R218" s="38">
        <f t="shared" si="93"/>
        <v>286.05665852855765</v>
      </c>
      <c r="S218" s="38">
        <f t="shared" si="89"/>
        <v>147.92595081216237</v>
      </c>
      <c r="T218" s="38">
        <f t="shared" si="94"/>
        <v>21.63637949530622</v>
      </c>
      <c r="U218" s="16">
        <f t="shared" si="95"/>
        <v>86490.37114220821</v>
      </c>
      <c r="V218" s="16">
        <f t="shared" si="96"/>
        <v>37.42530493501872</v>
      </c>
      <c r="W218" s="16">
        <f t="shared" si="97"/>
        <v>72.37241075920517</v>
      </c>
      <c r="X218" s="16">
        <f t="shared" si="98"/>
        <v>494.8035634356614</v>
      </c>
      <c r="Z218" s="36">
        <f t="shared" si="99"/>
        <v>0.7</v>
      </c>
      <c r="AA218" s="92">
        <v>0.6988007108677721</v>
      </c>
      <c r="AB218" s="92">
        <v>0.0011992891322278876</v>
      </c>
    </row>
    <row r="219" spans="2:28" ht="14.25">
      <c r="B219" s="16" t="s">
        <v>422</v>
      </c>
      <c r="C219" s="8" t="s">
        <v>339</v>
      </c>
      <c r="D219" s="52">
        <v>4422267.1588</v>
      </c>
      <c r="E219" s="52">
        <v>611877.89893</v>
      </c>
      <c r="F219" s="38">
        <v>5104</v>
      </c>
      <c r="G219" s="16">
        <v>8300.424</v>
      </c>
      <c r="H219" s="38">
        <v>-3196.424000000001</v>
      </c>
      <c r="I219" s="38">
        <v>1</v>
      </c>
      <c r="J219" s="17">
        <v>0.83</v>
      </c>
      <c r="L219" s="37">
        <f t="shared" si="86"/>
        <v>6.1187789893</v>
      </c>
      <c r="M219" s="37">
        <f t="shared" si="87"/>
        <v>44.222671588000004</v>
      </c>
      <c r="N219" s="37">
        <f t="shared" si="88"/>
        <v>3.3692316429502855</v>
      </c>
      <c r="O219" s="38">
        <f t="shared" si="90"/>
        <v>37.43945631989913</v>
      </c>
      <c r="P219" s="38">
        <f t="shared" si="91"/>
        <v>1955.6446823801027</v>
      </c>
      <c r="Q219" s="38">
        <f t="shared" si="92"/>
        <v>11.351721863857481</v>
      </c>
      <c r="R219" s="38">
        <f t="shared" si="93"/>
        <v>270.5887537633685</v>
      </c>
      <c r="S219" s="38">
        <f t="shared" si="89"/>
        <v>148.99642445008817</v>
      </c>
      <c r="T219" s="38">
        <f t="shared" si="94"/>
        <v>20.615583786968926</v>
      </c>
      <c r="U219" s="16">
        <f t="shared" si="95"/>
        <v>86483.83253171387</v>
      </c>
      <c r="V219" s="16">
        <f t="shared" si="96"/>
        <v>38.24658050567922</v>
      </c>
      <c r="W219" s="16">
        <f t="shared" si="97"/>
        <v>69.45867723294859</v>
      </c>
      <c r="X219" s="16">
        <f t="shared" si="98"/>
        <v>502.0034679436887</v>
      </c>
      <c r="Z219" s="36">
        <f t="shared" si="99"/>
        <v>0.83</v>
      </c>
      <c r="AA219" s="92">
        <v>0.8993945856094001</v>
      </c>
      <c r="AB219" s="92">
        <v>-0.06939458560940015</v>
      </c>
    </row>
    <row r="220" spans="2:28" ht="14.25">
      <c r="B220" s="16" t="s">
        <v>396</v>
      </c>
      <c r="C220" s="8" t="s">
        <v>351</v>
      </c>
      <c r="D220" s="52">
        <v>4419488.2855</v>
      </c>
      <c r="E220" s="52">
        <v>652553.55072</v>
      </c>
      <c r="F220" s="38">
        <v>5382</v>
      </c>
      <c r="G220" s="16">
        <v>6705</v>
      </c>
      <c r="H220" s="38">
        <v>-1323</v>
      </c>
      <c r="I220" s="38">
        <v>1</v>
      </c>
      <c r="J220" s="17">
        <v>0.68</v>
      </c>
      <c r="L220" s="37">
        <f t="shared" si="86"/>
        <v>6.525535507200001</v>
      </c>
      <c r="M220" s="37">
        <f t="shared" si="87"/>
        <v>44.194882855</v>
      </c>
      <c r="N220" s="37">
        <f t="shared" si="88"/>
        <v>3.34809844748675</v>
      </c>
      <c r="O220" s="38">
        <f t="shared" si="90"/>
        <v>42.58261365572797</v>
      </c>
      <c r="P220" s="38">
        <f t="shared" si="91"/>
        <v>1953.1876705671732</v>
      </c>
      <c r="Q220" s="38">
        <f t="shared" si="92"/>
        <v>11.209763214063187</v>
      </c>
      <c r="R220" s="38">
        <f t="shared" si="93"/>
        <v>288.39527730684705</v>
      </c>
      <c r="S220" s="38">
        <f t="shared" si="89"/>
        <v>147.9688186736843</v>
      </c>
      <c r="T220" s="38">
        <f t="shared" si="94"/>
        <v>21.848135300675985</v>
      </c>
      <c r="U220" s="16">
        <f t="shared" si="95"/>
        <v>86320.90029454656</v>
      </c>
      <c r="V220" s="16">
        <f t="shared" si="96"/>
        <v>37.53139081369904</v>
      </c>
      <c r="W220" s="16">
        <f t="shared" si="97"/>
        <v>73.14970788067373</v>
      </c>
      <c r="X220" s="16">
        <f t="shared" si="98"/>
        <v>495.41417207781086</v>
      </c>
      <c r="Z220" s="36">
        <f t="shared" si="99"/>
        <v>0.68</v>
      </c>
      <c r="AA220" s="92">
        <v>0.7384521598568767</v>
      </c>
      <c r="AB220" s="92">
        <v>-0.058452159856876684</v>
      </c>
    </row>
    <row r="221" spans="1:28" ht="12.75">
      <c r="A221" s="8"/>
      <c r="B221" s="16" t="s">
        <v>386</v>
      </c>
      <c r="C221" s="16" t="s">
        <v>324</v>
      </c>
      <c r="D221" s="16">
        <v>4418763.0185</v>
      </c>
      <c r="E221" s="16">
        <v>582769.7057</v>
      </c>
      <c r="F221" s="16">
        <v>6172</v>
      </c>
      <c r="G221" s="16">
        <v>10297</v>
      </c>
      <c r="H221" s="16">
        <v>-4125</v>
      </c>
      <c r="I221" s="16"/>
      <c r="J221" s="24">
        <v>0.74</v>
      </c>
      <c r="L221" s="37">
        <f t="shared" si="86"/>
        <v>5.827697057000001</v>
      </c>
      <c r="M221" s="37">
        <f t="shared" si="87"/>
        <v>44.187630185</v>
      </c>
      <c r="N221" s="37">
        <f t="shared" si="88"/>
        <v>3.3798056611744824</v>
      </c>
      <c r="O221" s="38">
        <f t="shared" si="90"/>
        <v>33.96205298816647</v>
      </c>
      <c r="P221" s="38">
        <f t="shared" si="91"/>
        <v>1952.5466613663234</v>
      </c>
      <c r="Q221" s="38">
        <f t="shared" si="92"/>
        <v>11.42308630730708</v>
      </c>
      <c r="R221" s="38">
        <f t="shared" si="93"/>
        <v>257.51212238492894</v>
      </c>
      <c r="S221" s="38">
        <f t="shared" si="89"/>
        <v>149.34560265314747</v>
      </c>
      <c r="T221" s="38">
        <f t="shared" si="94"/>
        <v>19.696483504858474</v>
      </c>
      <c r="U221" s="16">
        <f t="shared" si="95"/>
        <v>86278.40979141153</v>
      </c>
      <c r="V221" s="16">
        <f t="shared" si="96"/>
        <v>38.607811769521184</v>
      </c>
      <c r="W221" s="16">
        <f t="shared" si="97"/>
        <v>66.57028645495048</v>
      </c>
      <c r="X221" s="16">
        <f t="shared" si="98"/>
        <v>504.7591133186226</v>
      </c>
      <c r="Z221" s="36">
        <f t="shared" si="99"/>
        <v>0.74</v>
      </c>
      <c r="AA221" s="92">
        <v>1.045046225109104</v>
      </c>
      <c r="AB221" s="92">
        <v>-0.30504622510910395</v>
      </c>
    </row>
    <row r="222" spans="1:28" ht="12.75">
      <c r="A222" s="8"/>
      <c r="B222" s="16" t="s">
        <v>386</v>
      </c>
      <c r="C222" s="16" t="s">
        <v>324</v>
      </c>
      <c r="D222" s="16">
        <v>4418763.0185</v>
      </c>
      <c r="E222" s="16">
        <v>582769.7057</v>
      </c>
      <c r="F222" s="16">
        <v>6172</v>
      </c>
      <c r="G222" s="16">
        <v>11211.375</v>
      </c>
      <c r="H222" s="16">
        <v>-5039.375</v>
      </c>
      <c r="I222" s="16"/>
      <c r="J222" s="24">
        <v>0.9375</v>
      </c>
      <c r="L222" s="37">
        <f t="shared" si="86"/>
        <v>5.827697057000001</v>
      </c>
      <c r="M222" s="37">
        <f t="shared" si="87"/>
        <v>44.187630185</v>
      </c>
      <c r="N222" s="37">
        <f t="shared" si="88"/>
        <v>3.3902830250647864</v>
      </c>
      <c r="O222" s="38">
        <f t="shared" si="90"/>
        <v>33.96205298816647</v>
      </c>
      <c r="P222" s="38">
        <f t="shared" si="91"/>
        <v>1952.5466613663234</v>
      </c>
      <c r="Q222" s="38">
        <f t="shared" si="92"/>
        <v>11.49401899004244</v>
      </c>
      <c r="R222" s="38">
        <f t="shared" si="93"/>
        <v>257.51212238492894</v>
      </c>
      <c r="S222" s="38">
        <f t="shared" si="89"/>
        <v>149.80857253404588</v>
      </c>
      <c r="T222" s="38">
        <f t="shared" si="94"/>
        <v>19.757542407567115</v>
      </c>
      <c r="U222" s="16">
        <f t="shared" si="95"/>
        <v>86278.40979141153</v>
      </c>
      <c r="V222" s="16">
        <f t="shared" si="96"/>
        <v>38.96797747171318</v>
      </c>
      <c r="W222" s="16">
        <f t="shared" si="97"/>
        <v>66.98366064137245</v>
      </c>
      <c r="X222" s="16">
        <f t="shared" si="98"/>
        <v>507.8934604713626</v>
      </c>
      <c r="Z222" s="36">
        <f t="shared" si="99"/>
        <v>0.9375</v>
      </c>
      <c r="AA222" s="92">
        <v>1.1368500893962619</v>
      </c>
      <c r="AB222" s="92">
        <v>-0.19935008939626186</v>
      </c>
    </row>
    <row r="223" spans="2:28" ht="14.25">
      <c r="B223" s="16" t="s">
        <v>386</v>
      </c>
      <c r="C223" s="8" t="s">
        <v>324</v>
      </c>
      <c r="D223" s="52">
        <v>4418763.0185</v>
      </c>
      <c r="E223" s="52">
        <v>582769.7057</v>
      </c>
      <c r="F223" s="38">
        <v>6172</v>
      </c>
      <c r="G223" s="16">
        <v>12185</v>
      </c>
      <c r="H223" s="38">
        <f>F223-G223</f>
        <v>-6013</v>
      </c>
      <c r="I223" s="38">
        <v>1</v>
      </c>
      <c r="J223" s="17">
        <v>1.6</v>
      </c>
      <c r="L223" s="37">
        <f t="shared" si="86"/>
        <v>5.827697057000001</v>
      </c>
      <c r="M223" s="37">
        <f t="shared" si="87"/>
        <v>44.187630185</v>
      </c>
      <c r="N223" s="37">
        <f t="shared" si="88"/>
        <v>3.401510951164507</v>
      </c>
      <c r="O223" s="38">
        <f t="shared" si="90"/>
        <v>33.96205298816647</v>
      </c>
      <c r="P223" s="38">
        <f t="shared" si="91"/>
        <v>1952.5466613663234</v>
      </c>
      <c r="Q223" s="38">
        <f t="shared" si="92"/>
        <v>11.57027675089207</v>
      </c>
      <c r="R223" s="38">
        <f t="shared" si="93"/>
        <v>257.51212238492894</v>
      </c>
      <c r="S223" s="38">
        <f t="shared" si="89"/>
        <v>150.30470798028486</v>
      </c>
      <c r="T223" s="38">
        <f t="shared" si="94"/>
        <v>19.822975359454674</v>
      </c>
      <c r="U223" s="16">
        <f t="shared" si="95"/>
        <v>86278.40979141153</v>
      </c>
      <c r="V223" s="16">
        <f t="shared" si="96"/>
        <v>39.356423076163466</v>
      </c>
      <c r="W223" s="16">
        <f t="shared" si="97"/>
        <v>67.42806776984925</v>
      </c>
      <c r="X223" s="16">
        <f t="shared" si="98"/>
        <v>511.2631102065222</v>
      </c>
      <c r="Z223" s="36">
        <f t="shared" si="99"/>
        <v>1.6</v>
      </c>
      <c r="AA223" s="92">
        <v>1.242371483456509</v>
      </c>
      <c r="AB223" s="92">
        <v>0.35762851654349115</v>
      </c>
    </row>
    <row r="224" spans="2:28" ht="14.25">
      <c r="B224" s="16" t="s">
        <v>386</v>
      </c>
      <c r="C224" s="8" t="s">
        <v>324</v>
      </c>
      <c r="D224" s="52">
        <v>4418763.0185</v>
      </c>
      <c r="E224" s="52">
        <v>582769.7057</v>
      </c>
      <c r="F224" s="38">
        <v>6172</v>
      </c>
      <c r="G224" s="16">
        <v>12345</v>
      </c>
      <c r="H224" s="38">
        <f>F224-G224</f>
        <v>-6173</v>
      </c>
      <c r="I224" s="38">
        <v>1</v>
      </c>
      <c r="J224" s="17">
        <v>1.63</v>
      </c>
      <c r="L224" s="37">
        <f t="shared" si="86"/>
        <v>5.827697057000001</v>
      </c>
      <c r="M224" s="37">
        <f t="shared" si="87"/>
        <v>44.187630185</v>
      </c>
      <c r="N224" s="37">
        <f t="shared" si="88"/>
        <v>3.403363203517716</v>
      </c>
      <c r="O224" s="38">
        <f t="shared" si="90"/>
        <v>33.96205298816647</v>
      </c>
      <c r="P224" s="38">
        <f t="shared" si="91"/>
        <v>1952.5466613663234</v>
      </c>
      <c r="Q224" s="38">
        <f t="shared" si="92"/>
        <v>11.582881095058372</v>
      </c>
      <c r="R224" s="38">
        <f t="shared" si="93"/>
        <v>257.51212238492894</v>
      </c>
      <c r="S224" s="38">
        <f t="shared" si="89"/>
        <v>150.38655462227774</v>
      </c>
      <c r="T224" s="38">
        <f t="shared" si="94"/>
        <v>19.833769725042288</v>
      </c>
      <c r="U224" s="16">
        <f t="shared" si="95"/>
        <v>86278.40979141153</v>
      </c>
      <c r="V224" s="16">
        <f t="shared" si="96"/>
        <v>39.420751309642654</v>
      </c>
      <c r="W224" s="16">
        <f t="shared" si="97"/>
        <v>67.50152206925263</v>
      </c>
      <c r="X224" s="16">
        <f t="shared" si="98"/>
        <v>511.82006630526723</v>
      </c>
      <c r="Z224" s="36">
        <f t="shared" si="99"/>
        <v>1.63</v>
      </c>
      <c r="AA224" s="92">
        <v>1.2604890918677825</v>
      </c>
      <c r="AB224" s="92">
        <v>0.36951090813221743</v>
      </c>
    </row>
    <row r="225" spans="2:28" ht="14.25">
      <c r="B225" s="16" t="s">
        <v>410</v>
      </c>
      <c r="C225" s="8" t="s">
        <v>368</v>
      </c>
      <c r="D225" s="52">
        <v>4416429.4758</v>
      </c>
      <c r="E225" s="52">
        <v>643815.85297</v>
      </c>
      <c r="F225" s="38">
        <v>5550</v>
      </c>
      <c r="G225" s="16">
        <v>6772</v>
      </c>
      <c r="H225" s="38">
        <v>-1222</v>
      </c>
      <c r="I225" s="38">
        <v>1</v>
      </c>
      <c r="J225" s="17">
        <v>0.69</v>
      </c>
      <c r="L225" s="37">
        <f t="shared" si="86"/>
        <v>6.4381585297</v>
      </c>
      <c r="M225" s="37">
        <f t="shared" si="87"/>
        <v>44.164294758000004</v>
      </c>
      <c r="N225" s="37">
        <f t="shared" si="88"/>
        <v>3.3469666441304247</v>
      </c>
      <c r="O225" s="38">
        <f t="shared" si="90"/>
        <v>41.449885253548864</v>
      </c>
      <c r="P225" s="38">
        <f t="shared" si="91"/>
        <v>1950.4849314715066</v>
      </c>
      <c r="Q225" s="38">
        <f t="shared" si="92"/>
        <v>11.202185716921676</v>
      </c>
      <c r="R225" s="38">
        <f t="shared" si="93"/>
        <v>284.33673100440274</v>
      </c>
      <c r="S225" s="38">
        <f t="shared" si="89"/>
        <v>147.81642141657017</v>
      </c>
      <c r="T225" s="38">
        <f t="shared" si="94"/>
        <v>21.54830184852968</v>
      </c>
      <c r="U225" s="16">
        <f t="shared" si="95"/>
        <v>86141.79143454506</v>
      </c>
      <c r="V225" s="16">
        <f t="shared" si="96"/>
        <v>37.49334193589112</v>
      </c>
      <c r="W225" s="16">
        <f t="shared" si="97"/>
        <v>72.1214475246828</v>
      </c>
      <c r="X225" s="16">
        <f t="shared" si="98"/>
        <v>494.7366319359865</v>
      </c>
      <c r="Z225" s="36">
        <f t="shared" si="99"/>
        <v>0.69</v>
      </c>
      <c r="AA225" s="92">
        <v>0.7564983515437689</v>
      </c>
      <c r="AB225" s="92">
        <v>-0.06649835154376893</v>
      </c>
    </row>
    <row r="226" spans="2:28" ht="14.25">
      <c r="B226" s="16" t="s">
        <v>373</v>
      </c>
      <c r="C226" s="8" t="s">
        <v>364</v>
      </c>
      <c r="D226" s="52">
        <v>4415352</v>
      </c>
      <c r="E226" s="52">
        <v>669338</v>
      </c>
      <c r="F226" s="38">
        <v>7142</v>
      </c>
      <c r="G226" s="16">
        <v>2530</v>
      </c>
      <c r="H226" s="38">
        <v>4612</v>
      </c>
      <c r="I226" s="38">
        <v>1</v>
      </c>
      <c r="J226" s="41">
        <v>0.36</v>
      </c>
      <c r="L226" s="37">
        <f t="shared" si="86"/>
        <v>6.69338</v>
      </c>
      <c r="M226" s="37">
        <f t="shared" si="87"/>
        <v>44.15352</v>
      </c>
      <c r="N226" s="37">
        <f t="shared" si="88"/>
        <v>3.282864759103384</v>
      </c>
      <c r="O226" s="38">
        <f t="shared" si="90"/>
        <v>44.801335824400006</v>
      </c>
      <c r="P226" s="38">
        <f t="shared" si="91"/>
        <v>1949.5333283904001</v>
      </c>
      <c r="Q226" s="38">
        <f t="shared" si="92"/>
        <v>10.77720102656292</v>
      </c>
      <c r="R226" s="38">
        <f t="shared" si="93"/>
        <v>295.5362876976</v>
      </c>
      <c r="S226" s="38">
        <f t="shared" si="89"/>
        <v>144.95003479836646</v>
      </c>
      <c r="T226" s="38">
        <f t="shared" si="94"/>
        <v>21.97346132128741</v>
      </c>
      <c r="U226" s="16">
        <f t="shared" si="95"/>
        <v>86078.7588057521</v>
      </c>
      <c r="V226" s="16">
        <f t="shared" si="96"/>
        <v>35.38009345187623</v>
      </c>
      <c r="W226" s="16">
        <f t="shared" si="97"/>
        <v>72.13590180717573</v>
      </c>
      <c r="X226" s="16">
        <f t="shared" si="98"/>
        <v>475.85136107036647</v>
      </c>
      <c r="Z226" s="36">
        <f t="shared" si="99"/>
        <v>0.36</v>
      </c>
      <c r="AA226" s="92">
        <v>0.45759928396728355</v>
      </c>
      <c r="AB226" s="92">
        <v>-0.09759928396728357</v>
      </c>
    </row>
    <row r="227" spans="2:28" ht="14.25">
      <c r="B227" s="16" t="s">
        <v>373</v>
      </c>
      <c r="C227" s="8" t="s">
        <v>364</v>
      </c>
      <c r="D227" s="52">
        <v>4415352</v>
      </c>
      <c r="E227" s="52">
        <v>669338</v>
      </c>
      <c r="F227" s="38">
        <v>7142</v>
      </c>
      <c r="G227" s="16">
        <v>3160</v>
      </c>
      <c r="H227" s="38">
        <v>3982</v>
      </c>
      <c r="I227" s="38">
        <v>1</v>
      </c>
      <c r="J227" s="41">
        <v>0.38</v>
      </c>
      <c r="L227" s="37">
        <f t="shared" si="86"/>
        <v>6.69338</v>
      </c>
      <c r="M227" s="37">
        <f t="shared" si="87"/>
        <v>44.15352</v>
      </c>
      <c r="N227" s="37">
        <f t="shared" si="88"/>
        <v>3.2896684672118743</v>
      </c>
      <c r="O227" s="38">
        <f t="shared" si="90"/>
        <v>44.801335824400006</v>
      </c>
      <c r="P227" s="38">
        <f t="shared" si="91"/>
        <v>1949.5333283904001</v>
      </c>
      <c r="Q227" s="38">
        <f t="shared" si="92"/>
        <v>10.821918624168124</v>
      </c>
      <c r="R227" s="38">
        <f t="shared" si="93"/>
        <v>295.5362876976</v>
      </c>
      <c r="S227" s="38">
        <f aca="true" t="shared" si="100" ref="S227:S258">M227*N227</f>
        <v>145.25044246040883</v>
      </c>
      <c r="T227" s="38">
        <f t="shared" si="94"/>
        <v>22.019001125066616</v>
      </c>
      <c r="U227" s="16">
        <f t="shared" si="95"/>
        <v>86078.7588057521</v>
      </c>
      <c r="V227" s="16">
        <f t="shared" si="96"/>
        <v>35.60052445265879</v>
      </c>
      <c r="W227" s="16">
        <f t="shared" si="97"/>
        <v>72.43521368063443</v>
      </c>
      <c r="X227" s="16">
        <f t="shared" si="98"/>
        <v>477.82580041057975</v>
      </c>
      <c r="Z227" s="36">
        <f t="shared" si="99"/>
        <v>0.38</v>
      </c>
      <c r="AA227" s="92">
        <v>0.4784044365853788</v>
      </c>
      <c r="AB227" s="92">
        <v>-0.09840443658537879</v>
      </c>
    </row>
    <row r="228" spans="2:28" ht="14.25">
      <c r="B228" s="16" t="s">
        <v>373</v>
      </c>
      <c r="C228" s="8" t="s">
        <v>364</v>
      </c>
      <c r="D228" s="52">
        <v>4415352</v>
      </c>
      <c r="E228" s="52">
        <v>669338</v>
      </c>
      <c r="F228" s="38">
        <v>7142</v>
      </c>
      <c r="G228" s="16">
        <v>3490</v>
      </c>
      <c r="H228" s="38">
        <v>3652</v>
      </c>
      <c r="I228" s="38">
        <v>1</v>
      </c>
      <c r="J228" s="41">
        <v>0.39</v>
      </c>
      <c r="L228" s="37">
        <f t="shared" si="86"/>
        <v>6.69338</v>
      </c>
      <c r="M228" s="37">
        <f t="shared" si="87"/>
        <v>44.15352</v>
      </c>
      <c r="N228" s="37">
        <f t="shared" si="88"/>
        <v>3.2932435814682597</v>
      </c>
      <c r="O228" s="38">
        <f t="shared" si="90"/>
        <v>44.801335824400006</v>
      </c>
      <c r="P228" s="38">
        <f t="shared" si="91"/>
        <v>1949.5333283904001</v>
      </c>
      <c r="Q228" s="38">
        <f t="shared" si="92"/>
        <v>10.84545328688189</v>
      </c>
      <c r="R228" s="38">
        <f t="shared" si="93"/>
        <v>295.5362876976</v>
      </c>
      <c r="S228" s="38">
        <f t="shared" si="100"/>
        <v>145.40829633923045</v>
      </c>
      <c r="T228" s="38">
        <f t="shared" si="94"/>
        <v>22.04293072332802</v>
      </c>
      <c r="U228" s="16">
        <f t="shared" si="95"/>
        <v>86078.7588057521</v>
      </c>
      <c r="V228" s="16">
        <f t="shared" si="96"/>
        <v>35.716719425137626</v>
      </c>
      <c r="W228" s="16">
        <f t="shared" si="97"/>
        <v>72.59274012134951</v>
      </c>
      <c r="X228" s="16">
        <f t="shared" si="98"/>
        <v>478.86493861140525</v>
      </c>
      <c r="Z228" s="36">
        <f t="shared" si="99"/>
        <v>0.39</v>
      </c>
      <c r="AA228" s="92">
        <v>0.49042408654662495</v>
      </c>
      <c r="AB228" s="92">
        <v>-0.10042408654662494</v>
      </c>
    </row>
    <row r="229" spans="2:28" ht="14.25">
      <c r="B229" s="16" t="s">
        <v>373</v>
      </c>
      <c r="C229" s="8" t="s">
        <v>364</v>
      </c>
      <c r="D229" s="52">
        <v>4415352</v>
      </c>
      <c r="E229" s="52">
        <v>669338</v>
      </c>
      <c r="F229" s="38">
        <v>7142</v>
      </c>
      <c r="G229" s="16">
        <v>4000</v>
      </c>
      <c r="H229" s="38">
        <v>3142</v>
      </c>
      <c r="I229" s="38">
        <v>1</v>
      </c>
      <c r="J229" s="41">
        <v>0.41</v>
      </c>
      <c r="L229" s="37">
        <f t="shared" si="86"/>
        <v>6.69338</v>
      </c>
      <c r="M229" s="37">
        <f t="shared" si="87"/>
        <v>44.15352</v>
      </c>
      <c r="N229" s="37">
        <f t="shared" si="88"/>
        <v>3.298784068192464</v>
      </c>
      <c r="O229" s="38">
        <f t="shared" si="90"/>
        <v>44.801335824400006</v>
      </c>
      <c r="P229" s="38">
        <f t="shared" si="91"/>
        <v>1949.5333283904001</v>
      </c>
      <c r="Q229" s="38">
        <f t="shared" si="92"/>
        <v>10.881976328560423</v>
      </c>
      <c r="R229" s="38">
        <f t="shared" si="93"/>
        <v>295.5362876976</v>
      </c>
      <c r="S229" s="38">
        <f t="shared" si="100"/>
        <v>145.65292833061733</v>
      </c>
      <c r="T229" s="38">
        <f t="shared" si="94"/>
        <v>22.080015306358074</v>
      </c>
      <c r="U229" s="16">
        <f t="shared" si="95"/>
        <v>86078.7588057521</v>
      </c>
      <c r="V229" s="16">
        <f t="shared" si="96"/>
        <v>35.897290143102644</v>
      </c>
      <c r="W229" s="16">
        <f t="shared" si="97"/>
        <v>72.83720271805977</v>
      </c>
      <c r="X229" s="16">
        <f t="shared" si="98"/>
        <v>480.47755946261924</v>
      </c>
      <c r="Z229" s="36">
        <f t="shared" si="99"/>
        <v>0.41</v>
      </c>
      <c r="AA229" s="92">
        <v>0.5105312681774876</v>
      </c>
      <c r="AB229" s="92">
        <v>-0.10053126817748764</v>
      </c>
    </row>
    <row r="230" spans="2:28" ht="14.25">
      <c r="B230" s="16" t="s">
        <v>373</v>
      </c>
      <c r="C230" s="8" t="s">
        <v>364</v>
      </c>
      <c r="D230" s="52">
        <v>4415352</v>
      </c>
      <c r="E230" s="52">
        <v>669338</v>
      </c>
      <c r="F230" s="38">
        <v>7142</v>
      </c>
      <c r="G230" s="16">
        <v>4600</v>
      </c>
      <c r="H230" s="38">
        <v>2542</v>
      </c>
      <c r="I230" s="38">
        <v>1</v>
      </c>
      <c r="J230" s="41">
        <v>0.44</v>
      </c>
      <c r="L230" s="37">
        <f t="shared" si="86"/>
        <v>6.69338</v>
      </c>
      <c r="M230" s="37">
        <f t="shared" si="87"/>
        <v>44.15352</v>
      </c>
      <c r="N230" s="37">
        <f t="shared" si="88"/>
        <v>3.305326202642939</v>
      </c>
      <c r="O230" s="38">
        <f t="shared" si="90"/>
        <v>44.801335824400006</v>
      </c>
      <c r="P230" s="38">
        <f t="shared" si="91"/>
        <v>1949.5333283904001</v>
      </c>
      <c r="Q230" s="38">
        <f t="shared" si="92"/>
        <v>10.92518130587799</v>
      </c>
      <c r="R230" s="38">
        <f t="shared" si="93"/>
        <v>295.5362876976</v>
      </c>
      <c r="S230" s="38">
        <f t="shared" si="100"/>
        <v>145.94178659491905</v>
      </c>
      <c r="T230" s="38">
        <f t="shared" si="94"/>
        <v>22.123804298246196</v>
      </c>
      <c r="U230" s="16">
        <f t="shared" si="95"/>
        <v>86078.7588057521</v>
      </c>
      <c r="V230" s="16">
        <f t="shared" si="96"/>
        <v>36.11128803894332</v>
      </c>
      <c r="W230" s="16">
        <f t="shared" si="97"/>
        <v>73.12639004913763</v>
      </c>
      <c r="X230" s="16">
        <f t="shared" si="98"/>
        <v>482.3852112927099</v>
      </c>
      <c r="Z230" s="36">
        <f t="shared" si="99"/>
        <v>0.44</v>
      </c>
      <c r="AA230" s="92">
        <v>0.5365897634636099</v>
      </c>
      <c r="AB230" s="92">
        <v>-0.09658976346360987</v>
      </c>
    </row>
    <row r="231" spans="2:28" ht="14.25">
      <c r="B231" s="16" t="s">
        <v>373</v>
      </c>
      <c r="C231" s="8" t="s">
        <v>364</v>
      </c>
      <c r="D231" s="52">
        <v>4415352</v>
      </c>
      <c r="E231" s="52">
        <v>669338</v>
      </c>
      <c r="F231" s="38">
        <v>7142</v>
      </c>
      <c r="G231" s="16">
        <v>5260</v>
      </c>
      <c r="H231" s="38">
        <v>1882</v>
      </c>
      <c r="I231" s="38">
        <v>1</v>
      </c>
      <c r="J231" s="41">
        <v>0.46</v>
      </c>
      <c r="L231" s="37">
        <f t="shared" si="86"/>
        <v>6.69338</v>
      </c>
      <c r="M231" s="37">
        <f t="shared" si="87"/>
        <v>44.15352</v>
      </c>
      <c r="N231" s="37">
        <f t="shared" si="88"/>
        <v>3.312552586772315</v>
      </c>
      <c r="O231" s="38">
        <f t="shared" si="90"/>
        <v>44.801335824400006</v>
      </c>
      <c r="P231" s="38">
        <f t="shared" si="91"/>
        <v>1949.5333283904001</v>
      </c>
      <c r="Q231" s="38">
        <f t="shared" si="92"/>
        <v>10.973004640131954</v>
      </c>
      <c r="R231" s="38">
        <f t="shared" si="93"/>
        <v>295.5362876976</v>
      </c>
      <c r="S231" s="38">
        <f t="shared" si="100"/>
        <v>146.26085689110315</v>
      </c>
      <c r="T231" s="38">
        <f t="shared" si="94"/>
        <v>22.172173233250078</v>
      </c>
      <c r="U231" s="16">
        <f t="shared" si="95"/>
        <v>86078.7588057521</v>
      </c>
      <c r="V231" s="16">
        <f t="shared" si="96"/>
        <v>36.34865490533372</v>
      </c>
      <c r="W231" s="16">
        <f t="shared" si="97"/>
        <v>73.44648979816643</v>
      </c>
      <c r="X231" s="16">
        <f t="shared" si="98"/>
        <v>484.49677983815906</v>
      </c>
      <c r="Z231" s="36">
        <f t="shared" si="99"/>
        <v>0.46</v>
      </c>
      <c r="AA231" s="92">
        <v>0.5682891820487157</v>
      </c>
      <c r="AB231" s="92">
        <v>-0.10828918204871568</v>
      </c>
    </row>
    <row r="232" spans="2:28" ht="14.25">
      <c r="B232" s="16" t="s">
        <v>373</v>
      </c>
      <c r="C232" s="8" t="s">
        <v>364</v>
      </c>
      <c r="D232" s="52">
        <v>4415352</v>
      </c>
      <c r="E232" s="52">
        <v>669338</v>
      </c>
      <c r="F232" s="38">
        <v>7142</v>
      </c>
      <c r="G232" s="16">
        <v>5800</v>
      </c>
      <c r="H232" s="38">
        <v>1342</v>
      </c>
      <c r="I232" s="38">
        <v>1</v>
      </c>
      <c r="J232" s="41">
        <v>0.47</v>
      </c>
      <c r="L232" s="37">
        <f t="shared" si="86"/>
        <v>6.69338</v>
      </c>
      <c r="M232" s="37">
        <f t="shared" si="87"/>
        <v>44.15352</v>
      </c>
      <c r="N232" s="37">
        <f t="shared" si="88"/>
        <v>3.3184886275394736</v>
      </c>
      <c r="O232" s="38">
        <f t="shared" si="90"/>
        <v>44.801335824400006</v>
      </c>
      <c r="P232" s="38">
        <f t="shared" si="91"/>
        <v>1949.5333283904001</v>
      </c>
      <c r="Q232" s="38">
        <f t="shared" si="92"/>
        <v>11.01236677110882</v>
      </c>
      <c r="R232" s="38">
        <f t="shared" si="93"/>
        <v>295.5362876976</v>
      </c>
      <c r="S232" s="38">
        <f t="shared" si="100"/>
        <v>146.5229539858367</v>
      </c>
      <c r="T232" s="38">
        <f t="shared" si="94"/>
        <v>22.211905409800163</v>
      </c>
      <c r="U232" s="16">
        <f t="shared" si="95"/>
        <v>86078.7588057521</v>
      </c>
      <c r="V232" s="16">
        <f t="shared" si="96"/>
        <v>36.54441389221821</v>
      </c>
      <c r="W232" s="16">
        <f t="shared" si="97"/>
        <v>73.70995549840436</v>
      </c>
      <c r="X232" s="16">
        <f t="shared" si="98"/>
        <v>486.23475647548867</v>
      </c>
      <c r="Z232" s="36">
        <f t="shared" si="99"/>
        <v>0.47</v>
      </c>
      <c r="AA232" s="92">
        <v>0.5966177835075541</v>
      </c>
      <c r="AB232" s="92">
        <v>-0.12661778350755415</v>
      </c>
    </row>
    <row r="233" spans="2:28" ht="14.25">
      <c r="B233" s="16" t="s">
        <v>414</v>
      </c>
      <c r="C233" s="8" t="s">
        <v>340</v>
      </c>
      <c r="D233" s="52">
        <v>4415042.2237</v>
      </c>
      <c r="E233" s="52">
        <v>619286.91254</v>
      </c>
      <c r="F233" s="38">
        <v>5534</v>
      </c>
      <c r="G233" s="16">
        <v>6988.104</v>
      </c>
      <c r="H233" s="38">
        <v>-1454.1040000000003</v>
      </c>
      <c r="I233" s="38">
        <v>1</v>
      </c>
      <c r="J233" s="17">
        <v>0.79</v>
      </c>
      <c r="L233" s="37">
        <f t="shared" si="86"/>
        <v>6.192869125400001</v>
      </c>
      <c r="M233" s="37">
        <f t="shared" si="87"/>
        <v>44.150422237</v>
      </c>
      <c r="N233" s="37">
        <f t="shared" si="88"/>
        <v>3.3495687376657153</v>
      </c>
      <c r="O233" s="38">
        <f t="shared" si="90"/>
        <v>38.35162800433257</v>
      </c>
      <c r="P233" s="38">
        <f t="shared" si="91"/>
        <v>1949.259783705384</v>
      </c>
      <c r="Q233" s="38">
        <f t="shared" si="92"/>
        <v>11.219610728347494</v>
      </c>
      <c r="R233" s="38">
        <f t="shared" si="93"/>
        <v>273.4177867448909</v>
      </c>
      <c r="S233" s="38">
        <f t="shared" si="100"/>
        <v>147.88487407979642</v>
      </c>
      <c r="T233" s="38">
        <f t="shared" si="94"/>
        <v>20.743440818895063</v>
      </c>
      <c r="U233" s="16">
        <f t="shared" si="95"/>
        <v>86060.642500196</v>
      </c>
      <c r="V233" s="16">
        <f t="shared" si="96"/>
        <v>37.58085734445163</v>
      </c>
      <c r="W233" s="16">
        <f t="shared" si="97"/>
        <v>69.48158087858981</v>
      </c>
      <c r="X233" s="16">
        <f t="shared" si="98"/>
        <v>495.35055099131694</v>
      </c>
      <c r="Z233" s="36">
        <f t="shared" si="99"/>
        <v>0.79</v>
      </c>
      <c r="AA233" s="92">
        <v>0.796574876286968</v>
      </c>
      <c r="AB233" s="92">
        <v>-0.006574876286967957</v>
      </c>
    </row>
    <row r="234" spans="2:28" ht="14.25">
      <c r="B234" s="16" t="s">
        <v>414</v>
      </c>
      <c r="C234" s="8" t="s">
        <v>340</v>
      </c>
      <c r="D234" s="52">
        <v>4415042.2237</v>
      </c>
      <c r="E234" s="52">
        <v>619286.91254</v>
      </c>
      <c r="F234" s="38">
        <v>5534</v>
      </c>
      <c r="G234" s="16">
        <v>7709.88</v>
      </c>
      <c r="H234" s="38">
        <v>-2175.88</v>
      </c>
      <c r="I234" s="38">
        <v>1</v>
      </c>
      <c r="J234" s="17">
        <v>0.87</v>
      </c>
      <c r="L234" s="37">
        <f t="shared" si="86"/>
        <v>6.192869125400001</v>
      </c>
      <c r="M234" s="37">
        <f t="shared" si="87"/>
        <v>44.150422237</v>
      </c>
      <c r="N234" s="37">
        <f t="shared" si="88"/>
        <v>3.3576864090121377</v>
      </c>
      <c r="O234" s="38">
        <f t="shared" si="90"/>
        <v>38.35162800433257</v>
      </c>
      <c r="P234" s="38">
        <f t="shared" si="91"/>
        <v>1949.259783705384</v>
      </c>
      <c r="Q234" s="38">
        <f t="shared" si="92"/>
        <v>11.274058021264825</v>
      </c>
      <c r="R234" s="38">
        <f t="shared" si="93"/>
        <v>273.4177867448909</v>
      </c>
      <c r="S234" s="38">
        <f t="shared" si="100"/>
        <v>148.24327269732217</v>
      </c>
      <c r="T234" s="38">
        <f t="shared" si="94"/>
        <v>20.793712495146465</v>
      </c>
      <c r="U234" s="16">
        <f t="shared" si="95"/>
        <v>86060.642500196</v>
      </c>
      <c r="V234" s="16">
        <f t="shared" si="96"/>
        <v>37.854751392415174</v>
      </c>
      <c r="W234" s="16">
        <f t="shared" si="97"/>
        <v>69.81876583785916</v>
      </c>
      <c r="X234" s="16">
        <f t="shared" si="98"/>
        <v>497.75442196327873</v>
      </c>
      <c r="Z234" s="36">
        <f t="shared" si="99"/>
        <v>0.87</v>
      </c>
      <c r="AA234" s="92">
        <v>0.8535056644273595</v>
      </c>
      <c r="AB234" s="92">
        <v>0.01649433557264046</v>
      </c>
    </row>
    <row r="235" spans="2:28" ht="14.25">
      <c r="B235" s="16" t="s">
        <v>415</v>
      </c>
      <c r="C235" s="8" t="s">
        <v>350</v>
      </c>
      <c r="D235" s="52">
        <v>4414474.1342</v>
      </c>
      <c r="E235" s="52">
        <v>620299.21942</v>
      </c>
      <c r="F235" s="38">
        <v>5459</v>
      </c>
      <c r="G235" s="16">
        <v>9195</v>
      </c>
      <c r="H235" s="38">
        <v>-3736</v>
      </c>
      <c r="I235" s="38">
        <v>1</v>
      </c>
      <c r="J235" s="17">
        <v>0.94</v>
      </c>
      <c r="L235" s="37">
        <f t="shared" si="86"/>
        <v>6.2029921942</v>
      </c>
      <c r="M235" s="37">
        <f t="shared" si="87"/>
        <v>44.144741342</v>
      </c>
      <c r="N235" s="37">
        <f t="shared" si="88"/>
        <v>3.3753679151027463</v>
      </c>
      <c r="O235" s="38">
        <f t="shared" si="90"/>
        <v>38.47711216130613</v>
      </c>
      <c r="P235" s="38">
        <f t="shared" si="91"/>
        <v>1948.7581881520844</v>
      </c>
      <c r="Q235" s="38">
        <f t="shared" si="92"/>
        <v>11.39310856230506</v>
      </c>
      <c r="R235" s="38">
        <f t="shared" si="93"/>
        <v>273.82948595940405</v>
      </c>
      <c r="S235" s="38">
        <f t="shared" si="100"/>
        <v>149.00474354629657</v>
      </c>
      <c r="T235" s="38">
        <f t="shared" si="94"/>
        <v>20.937380829935464</v>
      </c>
      <c r="U235" s="16">
        <f t="shared" si="95"/>
        <v>86027.42615407833</v>
      </c>
      <c r="V235" s="16">
        <f t="shared" si="96"/>
        <v>38.45593309448687</v>
      </c>
      <c r="W235" s="16">
        <f t="shared" si="97"/>
        <v>70.67136347965146</v>
      </c>
      <c r="X235" s="16">
        <f t="shared" si="98"/>
        <v>502.94583056428235</v>
      </c>
      <c r="Z235" s="36">
        <f t="shared" si="99"/>
        <v>0.94</v>
      </c>
      <c r="AA235" s="92">
        <v>0.99403171838037</v>
      </c>
      <c r="AB235" s="92">
        <v>-0.05403171838037002</v>
      </c>
    </row>
    <row r="236" spans="2:28" ht="14.25">
      <c r="B236" s="16" t="s">
        <v>390</v>
      </c>
      <c r="C236" s="8" t="s">
        <v>349</v>
      </c>
      <c r="D236" s="52">
        <v>4409496.9019</v>
      </c>
      <c r="E236" s="52">
        <v>638414.77998</v>
      </c>
      <c r="F236" s="38">
        <v>5892</v>
      </c>
      <c r="G236" s="16">
        <v>6855</v>
      </c>
      <c r="H236" s="38">
        <v>-963</v>
      </c>
      <c r="I236" s="38">
        <v>1</v>
      </c>
      <c r="J236" s="17">
        <v>0.69</v>
      </c>
      <c r="L236" s="37">
        <f t="shared" si="86"/>
        <v>6.3841477998</v>
      </c>
      <c r="M236" s="37">
        <f t="shared" si="87"/>
        <v>44.094969019</v>
      </c>
      <c r="N236" s="37">
        <f t="shared" si="88"/>
        <v>3.344067790942258</v>
      </c>
      <c r="O236" s="38">
        <f t="shared" si="90"/>
        <v>40.75734312969118</v>
      </c>
      <c r="P236" s="38">
        <f t="shared" si="91"/>
        <v>1944.3662927865696</v>
      </c>
      <c r="Q236" s="38">
        <f t="shared" si="92"/>
        <v>11.182789390417431</v>
      </c>
      <c r="R236" s="38">
        <f t="shared" si="93"/>
        <v>281.508799444898</v>
      </c>
      <c r="S236" s="38">
        <f t="shared" si="100"/>
        <v>147.4565656390346</v>
      </c>
      <c r="T236" s="38">
        <f t="shared" si="94"/>
        <v>21.349023029926062</v>
      </c>
      <c r="U236" s="16">
        <f t="shared" si="95"/>
        <v>85736.77144201167</v>
      </c>
      <c r="V236" s="16">
        <f t="shared" si="96"/>
        <v>37.396005813385734</v>
      </c>
      <c r="W236" s="16">
        <f t="shared" si="97"/>
        <v>71.39258028246023</v>
      </c>
      <c r="X236" s="16">
        <f t="shared" si="98"/>
        <v>493.1047517164585</v>
      </c>
      <c r="Z236" s="36">
        <f t="shared" si="99"/>
        <v>0.69</v>
      </c>
      <c r="AA236" s="92">
        <v>0.7858644257240144</v>
      </c>
      <c r="AB236" s="92">
        <v>-0.09586442572401443</v>
      </c>
    </row>
    <row r="237" spans="2:28" ht="14.25">
      <c r="B237" s="16" t="s">
        <v>371</v>
      </c>
      <c r="C237" s="8" t="s">
        <v>372</v>
      </c>
      <c r="D237" s="52">
        <v>4407914</v>
      </c>
      <c r="E237" s="52">
        <v>682773</v>
      </c>
      <c r="F237" s="38">
        <v>7498</v>
      </c>
      <c r="G237" s="16">
        <v>1550</v>
      </c>
      <c r="H237" s="38">
        <v>5948</v>
      </c>
      <c r="I237" s="38">
        <v>1</v>
      </c>
      <c r="J237" s="41">
        <v>0.51</v>
      </c>
      <c r="L237" s="37">
        <f t="shared" si="86"/>
        <v>6.82773</v>
      </c>
      <c r="M237" s="37">
        <f t="shared" si="87"/>
        <v>44.07914</v>
      </c>
      <c r="N237" s="37">
        <f t="shared" si="88"/>
        <v>3.2685292925595197</v>
      </c>
      <c r="O237" s="38">
        <f t="shared" si="90"/>
        <v>46.6178969529</v>
      </c>
      <c r="P237" s="38">
        <f t="shared" si="91"/>
        <v>1942.9705831396002</v>
      </c>
      <c r="Q237" s="38">
        <f t="shared" si="92"/>
        <v>10.683283736319634</v>
      </c>
      <c r="R237" s="38">
        <f t="shared" si="93"/>
        <v>300.9604665522</v>
      </c>
      <c r="S237" s="38">
        <f t="shared" si="100"/>
        <v>144.07396028083204</v>
      </c>
      <c r="T237" s="38">
        <f t="shared" si="94"/>
        <v>22.31663550668741</v>
      </c>
      <c r="U237" s="16">
        <f t="shared" si="95"/>
        <v>85644.47235009208</v>
      </c>
      <c r="V237" s="16">
        <f t="shared" si="96"/>
        <v>34.91862583288544</v>
      </c>
      <c r="W237" s="16">
        <f t="shared" si="97"/>
        <v>72.94257686498165</v>
      </c>
      <c r="X237" s="16">
        <f t="shared" si="98"/>
        <v>470.90995947295625</v>
      </c>
      <c r="Z237" s="36">
        <f t="shared" si="99"/>
        <v>0.51</v>
      </c>
      <c r="AA237" s="92">
        <v>0.47247235670653254</v>
      </c>
      <c r="AB237" s="92">
        <v>0.03752764329346747</v>
      </c>
    </row>
    <row r="238" spans="2:28" ht="14.25">
      <c r="B238" s="16" t="s">
        <v>405</v>
      </c>
      <c r="C238" s="8" t="s">
        <v>347</v>
      </c>
      <c r="D238" s="52">
        <v>4407399.1482</v>
      </c>
      <c r="E238" s="52">
        <v>663675.17272</v>
      </c>
      <c r="F238" s="38">
        <v>5786</v>
      </c>
      <c r="G238" s="16">
        <v>3575</v>
      </c>
      <c r="H238" s="38">
        <v>2211</v>
      </c>
      <c r="I238" s="38">
        <v>1</v>
      </c>
      <c r="J238" s="17">
        <v>0.62</v>
      </c>
      <c r="L238" s="37">
        <f t="shared" si="86"/>
        <v>6.6367517272</v>
      </c>
      <c r="M238" s="37">
        <f t="shared" si="87"/>
        <v>44.073991482</v>
      </c>
      <c r="N238" s="37">
        <f t="shared" si="88"/>
        <v>3.3089463983772927</v>
      </c>
      <c r="O238" s="38">
        <f t="shared" si="90"/>
        <v>44.04647348849218</v>
      </c>
      <c r="P238" s="38">
        <f t="shared" si="91"/>
        <v>1942.5167251554083</v>
      </c>
      <c r="Q238" s="38">
        <f t="shared" si="92"/>
        <v>10.949126267334057</v>
      </c>
      <c r="R238" s="38">
        <f t="shared" si="93"/>
        <v>292.50813909276155</v>
      </c>
      <c r="S238" s="38">
        <f t="shared" si="100"/>
        <v>145.83847537647537</v>
      </c>
      <c r="T238" s="38">
        <f t="shared" si="94"/>
        <v>21.960655724642717</v>
      </c>
      <c r="U238" s="16">
        <f t="shared" si="95"/>
        <v>85614.465598142</v>
      </c>
      <c r="V238" s="16">
        <f t="shared" si="96"/>
        <v>36.23007192767324</v>
      </c>
      <c r="W238" s="16">
        <f t="shared" si="97"/>
        <v>72.6666326660602</v>
      </c>
      <c r="X238" s="16">
        <f t="shared" si="98"/>
        <v>482.57169784182366</v>
      </c>
      <c r="Z238" s="36">
        <f t="shared" si="99"/>
        <v>0.62</v>
      </c>
      <c r="AA238" s="92">
        <v>0.6042507566481845</v>
      </c>
      <c r="AB238" s="92">
        <v>0.01574924335181549</v>
      </c>
    </row>
    <row r="239" spans="2:28" ht="14.25">
      <c r="B239" s="16" t="s">
        <v>370</v>
      </c>
      <c r="C239" s="8" t="s">
        <v>363</v>
      </c>
      <c r="D239" s="52">
        <v>4405163</v>
      </c>
      <c r="E239" s="52">
        <v>683700</v>
      </c>
      <c r="F239" s="38">
        <v>8294</v>
      </c>
      <c r="G239" s="16">
        <v>2025</v>
      </c>
      <c r="H239" s="38">
        <v>6269</v>
      </c>
      <c r="I239" s="38">
        <v>1</v>
      </c>
      <c r="J239" s="17">
        <v>0.54</v>
      </c>
      <c r="L239" s="37">
        <f t="shared" si="86"/>
        <v>6.837</v>
      </c>
      <c r="M239" s="37">
        <f t="shared" si="87"/>
        <v>44.05163</v>
      </c>
      <c r="N239" s="37">
        <f t="shared" si="88"/>
        <v>3.2651035527591756</v>
      </c>
      <c r="O239" s="38">
        <f t="shared" si="90"/>
        <v>46.744569</v>
      </c>
      <c r="P239" s="38">
        <f t="shared" si="91"/>
        <v>1940.5461056569002</v>
      </c>
      <c r="Q239" s="38">
        <f t="shared" si="92"/>
        <v>10.66090121024059</v>
      </c>
      <c r="R239" s="38">
        <f t="shared" si="93"/>
        <v>301.18099431</v>
      </c>
      <c r="S239" s="38">
        <f t="shared" si="100"/>
        <v>143.8331336178327</v>
      </c>
      <c r="T239" s="38">
        <f t="shared" si="94"/>
        <v>22.323512990214482</v>
      </c>
      <c r="U239" s="16">
        <f t="shared" si="95"/>
        <v>85484.21904433868</v>
      </c>
      <c r="V239" s="16">
        <f t="shared" si="96"/>
        <v>34.80894641717115</v>
      </c>
      <c r="W239" s="16">
        <f t="shared" si="97"/>
        <v>72.88858157441491</v>
      </c>
      <c r="X239" s="16">
        <f t="shared" si="98"/>
        <v>469.6300755800707</v>
      </c>
      <c r="Z239" s="36">
        <f t="shared" si="99"/>
        <v>0.54</v>
      </c>
      <c r="AA239" s="92">
        <v>0.48230373970551454</v>
      </c>
      <c r="AB239" s="92">
        <v>0.05769626029448549</v>
      </c>
    </row>
    <row r="240" spans="2:28" ht="14.25">
      <c r="B240" s="16" t="s">
        <v>374</v>
      </c>
      <c r="C240" s="8" t="s">
        <v>320</v>
      </c>
      <c r="D240" s="52">
        <v>4400864.8424</v>
      </c>
      <c r="E240" s="52">
        <v>518368.24907</v>
      </c>
      <c r="F240" s="38">
        <v>7426</v>
      </c>
      <c r="G240" s="16">
        <v>1665</v>
      </c>
      <c r="H240" s="38">
        <v>5761</v>
      </c>
      <c r="I240" s="38">
        <v>1</v>
      </c>
      <c r="J240" s="17">
        <v>0.54</v>
      </c>
      <c r="L240" s="37">
        <f t="shared" si="86"/>
        <v>5.1836824907</v>
      </c>
      <c r="M240" s="37">
        <f t="shared" si="87"/>
        <v>44.00864842400001</v>
      </c>
      <c r="N240" s="37">
        <f t="shared" si="88"/>
        <v>3.2705282884344307</v>
      </c>
      <c r="O240" s="38">
        <f aca="true" t="shared" si="101" ref="O240:O271">L240*L240</f>
        <v>26.870564164389755</v>
      </c>
      <c r="P240" s="38">
        <f aca="true" t="shared" si="102" ref="P240:P271">M240*M240</f>
        <v>1936.7611361072384</v>
      </c>
      <c r="Q240" s="38">
        <f aca="true" t="shared" si="103" ref="Q240:Q271">N240*N240</f>
        <v>10.696355285449847</v>
      </c>
      <c r="R240" s="38">
        <f aca="true" t="shared" si="104" ref="R240:R271">L240*M240</f>
        <v>228.12686027486097</v>
      </c>
      <c r="S240" s="38">
        <f t="shared" si="100"/>
        <v>143.93152960645736</v>
      </c>
      <c r="T240" s="38">
        <f aca="true" t="shared" si="105" ref="T240:T271">L240*N240</f>
        <v>16.9533802240966</v>
      </c>
      <c r="U240" s="16">
        <f aca="true" t="shared" si="106" ref="U240:U271">M240*M240*M240</f>
        <v>85234.23992021028</v>
      </c>
      <c r="V240" s="16">
        <f aca="true" t="shared" si="107" ref="V240:V271">N240*N240*N240</f>
        <v>34.982732544208865</v>
      </c>
      <c r="W240" s="16">
        <f aca="true" t="shared" si="108" ref="W240:W271">L240*Q240</f>
        <v>55.44650960749277</v>
      </c>
      <c r="X240" s="16">
        <f aca="true" t="shared" si="109" ref="X240:X271">M240*Q240</f>
        <v>470.7321391755566</v>
      </c>
      <c r="Z240" s="36">
        <f aca="true" t="shared" si="110" ref="Z240:Z271">J240</f>
        <v>0.54</v>
      </c>
      <c r="AA240" s="92">
        <v>0.606735909267627</v>
      </c>
      <c r="AB240" s="92">
        <v>-0.06673590926762696</v>
      </c>
    </row>
    <row r="241" spans="2:28" ht="14.25">
      <c r="B241" s="16" t="s">
        <v>375</v>
      </c>
      <c r="C241" s="8" t="s">
        <v>348</v>
      </c>
      <c r="D241" s="52">
        <v>4397424.2088</v>
      </c>
      <c r="E241" s="52">
        <v>576109.23332</v>
      </c>
      <c r="F241" s="38">
        <v>6860</v>
      </c>
      <c r="G241" s="16">
        <v>8505</v>
      </c>
      <c r="H241" s="38">
        <f>F241-G241</f>
        <v>-1645</v>
      </c>
      <c r="I241" s="38">
        <v>1</v>
      </c>
      <c r="J241" s="17">
        <v>1.03</v>
      </c>
      <c r="L241" s="37">
        <f t="shared" si="86"/>
        <v>5.7610923332</v>
      </c>
      <c r="M241" s="37">
        <f t="shared" si="87"/>
        <v>43.974242088000004</v>
      </c>
      <c r="N241" s="37">
        <f t="shared" si="88"/>
        <v>3.3517118868462066</v>
      </c>
      <c r="O241" s="38">
        <f t="shared" si="101"/>
        <v>33.190184871655816</v>
      </c>
      <c r="P241" s="38">
        <f t="shared" si="102"/>
        <v>1933.733967214031</v>
      </c>
      <c r="Q241" s="38">
        <f t="shared" si="103"/>
        <v>11.233972572426158</v>
      </c>
      <c r="R241" s="38">
        <f t="shared" si="104"/>
        <v>253.33966895145758</v>
      </c>
      <c r="S241" s="38">
        <f t="shared" si="100"/>
        <v>147.38898992140236</v>
      </c>
      <c r="T241" s="38">
        <f t="shared" si="105"/>
        <v>19.309521654404985</v>
      </c>
      <c r="U241" s="16">
        <f t="shared" si="106"/>
        <v>85034.48560805846</v>
      </c>
      <c r="V241" s="16">
        <f t="shared" si="107"/>
        <v>37.65303940750501</v>
      </c>
      <c r="W241" s="16">
        <f t="shared" si="108"/>
        <v>64.71995325838341</v>
      </c>
      <c r="X241" s="16">
        <f t="shared" si="109"/>
        <v>494.00542950982003</v>
      </c>
      <c r="Z241" s="36">
        <f t="shared" si="110"/>
        <v>1.03</v>
      </c>
      <c r="AA241" s="92">
        <v>0.9326224906051266</v>
      </c>
      <c r="AB241" s="92">
        <v>0.09737750939487344</v>
      </c>
    </row>
    <row r="242" spans="2:28" ht="14.25">
      <c r="B242" s="16" t="s">
        <v>399</v>
      </c>
      <c r="C242" s="8" t="s">
        <v>332</v>
      </c>
      <c r="D242" s="52">
        <v>4395922.4035</v>
      </c>
      <c r="E242" s="52">
        <v>620255.47435</v>
      </c>
      <c r="F242" s="38">
        <v>5945</v>
      </c>
      <c r="G242" s="16">
        <v>6635</v>
      </c>
      <c r="H242" s="38">
        <v>-690</v>
      </c>
      <c r="I242" s="38">
        <v>1</v>
      </c>
      <c r="J242" s="17">
        <v>0.89</v>
      </c>
      <c r="L242" s="37">
        <f t="shared" si="86"/>
        <v>6.2025547435</v>
      </c>
      <c r="M242" s="37">
        <f t="shared" si="87"/>
        <v>43.959224035</v>
      </c>
      <c r="N242" s="37">
        <f t="shared" si="88"/>
        <v>3.3410176739834956</v>
      </c>
      <c r="O242" s="38">
        <f t="shared" si="101"/>
        <v>38.471685346114356</v>
      </c>
      <c r="P242" s="38">
        <f t="shared" si="102"/>
        <v>1932.4133777593215</v>
      </c>
      <c r="Q242" s="38">
        <f t="shared" si="103"/>
        <v>11.162399097870088</v>
      </c>
      <c r="R242" s="38">
        <f t="shared" si="104"/>
        <v>272.65949355886846</v>
      </c>
      <c r="S242" s="38">
        <f t="shared" si="100"/>
        <v>146.86854443553506</v>
      </c>
      <c r="T242" s="38">
        <f t="shared" si="105"/>
        <v>20.722845021883668</v>
      </c>
      <c r="U242" s="16">
        <f t="shared" si="106"/>
        <v>84947.3926011531</v>
      </c>
      <c r="V242" s="16">
        <f t="shared" si="107"/>
        <v>37.29377267004139</v>
      </c>
      <c r="W242" s="16">
        <f t="shared" si="108"/>
        <v>69.23539147333423</v>
      </c>
      <c r="X242" s="16">
        <f t="shared" si="109"/>
        <v>490.69040271135304</v>
      </c>
      <c r="Z242" s="36">
        <f t="shared" si="110"/>
        <v>0.89</v>
      </c>
      <c r="AA242" s="92">
        <v>0.8452821485252002</v>
      </c>
      <c r="AB242" s="92">
        <v>0.044717851474799786</v>
      </c>
    </row>
    <row r="243" spans="2:28" ht="14.25">
      <c r="B243" s="16" t="s">
        <v>376</v>
      </c>
      <c r="C243" s="8" t="s">
        <v>321</v>
      </c>
      <c r="D243" s="52">
        <v>4394752.6877</v>
      </c>
      <c r="E243" s="52">
        <v>554888.56881</v>
      </c>
      <c r="F243" s="38">
        <v>9253</v>
      </c>
      <c r="G243" s="16">
        <v>7550</v>
      </c>
      <c r="H243" s="38">
        <v>1703</v>
      </c>
      <c r="I243" s="38">
        <v>1</v>
      </c>
      <c r="J243" s="17">
        <v>0.68</v>
      </c>
      <c r="L243" s="37">
        <f t="shared" si="86"/>
        <v>5.5488856880999995</v>
      </c>
      <c r="M243" s="37">
        <f t="shared" si="87"/>
        <v>43.947526876999994</v>
      </c>
      <c r="N243" s="37">
        <f t="shared" si="88"/>
        <v>3.3145179199411343</v>
      </c>
      <c r="O243" s="38">
        <f t="shared" si="101"/>
        <v>30.790132379601005</v>
      </c>
      <c r="P243" s="38">
        <f t="shared" si="102"/>
        <v>1931.3851186046368</v>
      </c>
      <c r="Q243" s="38">
        <f t="shared" si="103"/>
        <v>10.986029041610903</v>
      </c>
      <c r="R243" s="38">
        <f t="shared" si="104"/>
        <v>243.85980291517532</v>
      </c>
      <c r="S243" s="38">
        <f t="shared" si="100"/>
        <v>145.66486537091112</v>
      </c>
      <c r="T243" s="38">
        <f t="shared" si="105"/>
        <v>18.39188104891234</v>
      </c>
      <c r="U243" s="16">
        <f t="shared" si="106"/>
        <v>84879.5994097151</v>
      </c>
      <c r="V243" s="16">
        <f t="shared" si="107"/>
        <v>36.41339012741307</v>
      </c>
      <c r="W243" s="16">
        <f t="shared" si="108"/>
        <v>60.960219318045695</v>
      </c>
      <c r="X243" s="16">
        <f t="shared" si="109"/>
        <v>482.8088065776977</v>
      </c>
      <c r="Z243" s="36">
        <f t="shared" si="110"/>
        <v>0.68</v>
      </c>
      <c r="AA243" s="92">
        <v>0.7267646155051466</v>
      </c>
      <c r="AB243" s="92">
        <v>-0.046764615505146545</v>
      </c>
    </row>
    <row r="244" spans="2:28" ht="14.25">
      <c r="B244" s="16" t="s">
        <v>397</v>
      </c>
      <c r="C244" s="8" t="s">
        <v>334</v>
      </c>
      <c r="D244" s="52">
        <v>4393673</v>
      </c>
      <c r="E244" s="52">
        <v>629480</v>
      </c>
      <c r="F244" s="38">
        <v>6055</v>
      </c>
      <c r="G244" s="16">
        <v>5195</v>
      </c>
      <c r="H244" s="38">
        <f>F244-G244</f>
        <v>860</v>
      </c>
      <c r="I244" s="38">
        <v>1</v>
      </c>
      <c r="J244" s="41">
        <v>0.95</v>
      </c>
      <c r="L244" s="37">
        <f t="shared" si="86"/>
        <v>6.2948</v>
      </c>
      <c r="M244" s="37">
        <f t="shared" si="87"/>
        <v>43.93673</v>
      </c>
      <c r="N244" s="37">
        <f t="shared" si="88"/>
        <v>3.323805092069401</v>
      </c>
      <c r="O244" s="38">
        <f t="shared" si="101"/>
        <v>39.624507040000005</v>
      </c>
      <c r="P244" s="38">
        <f t="shared" si="102"/>
        <v>1930.4362430928998</v>
      </c>
      <c r="Q244" s="38">
        <f t="shared" si="103"/>
        <v>11.04768029006648</v>
      </c>
      <c r="R244" s="38">
        <f t="shared" si="104"/>
        <v>276.572928004</v>
      </c>
      <c r="S244" s="38">
        <f t="shared" si="100"/>
        <v>146.0371269028784</v>
      </c>
      <c r="T244" s="38">
        <f t="shared" si="105"/>
        <v>20.92268829355847</v>
      </c>
      <c r="U244" s="16">
        <f t="shared" si="106"/>
        <v>84817.0559949871</v>
      </c>
      <c r="V244" s="16">
        <f t="shared" si="107"/>
        <v>36.72033600367773</v>
      </c>
      <c r="W244" s="16">
        <f t="shared" si="108"/>
        <v>69.54293788991049</v>
      </c>
      <c r="X244" s="16">
        <f t="shared" si="109"/>
        <v>485.39894603097264</v>
      </c>
      <c r="Z244" s="36">
        <f t="shared" si="110"/>
        <v>0.95</v>
      </c>
      <c r="AA244" s="92">
        <v>0.7492545940590958</v>
      </c>
      <c r="AB244" s="92">
        <v>0.20074540594090418</v>
      </c>
    </row>
    <row r="245" spans="2:28" ht="14.25">
      <c r="B245" s="16" t="s">
        <v>359</v>
      </c>
      <c r="C245" s="8" t="s">
        <v>314</v>
      </c>
      <c r="D245" s="52">
        <v>4386353</v>
      </c>
      <c r="E245" s="52">
        <v>682338</v>
      </c>
      <c r="F245" s="38">
        <v>8010</v>
      </c>
      <c r="G245" s="16">
        <v>4450</v>
      </c>
      <c r="H245" s="38">
        <v>3560</v>
      </c>
      <c r="I245" s="38">
        <v>1</v>
      </c>
      <c r="J245" s="41">
        <v>0.6</v>
      </c>
      <c r="L245" s="37">
        <f t="shared" si="86"/>
        <v>6.82338</v>
      </c>
      <c r="M245" s="37">
        <f t="shared" si="87"/>
        <v>43.86353</v>
      </c>
      <c r="N245" s="37">
        <f t="shared" si="88"/>
        <v>3.294241665568586</v>
      </c>
      <c r="O245" s="38">
        <f t="shared" si="101"/>
        <v>46.558514624400004</v>
      </c>
      <c r="P245" s="38">
        <f t="shared" si="102"/>
        <v>1924.0092640608998</v>
      </c>
      <c r="Q245" s="38">
        <f t="shared" si="103"/>
        <v>10.852028151168092</v>
      </c>
      <c r="R245" s="38">
        <f t="shared" si="104"/>
        <v>299.2975333314</v>
      </c>
      <c r="S245" s="38">
        <f t="shared" si="100"/>
        <v>144.49706812491763</v>
      </c>
      <c r="T245" s="38">
        <f t="shared" si="105"/>
        <v>22.477862696007378</v>
      </c>
      <c r="U245" s="16">
        <f t="shared" si="106"/>
        <v>84393.8380744132</v>
      </c>
      <c r="V245" s="16">
        <f t="shared" si="107"/>
        <v>35.74920329150116</v>
      </c>
      <c r="W245" s="16">
        <f t="shared" si="108"/>
        <v>74.04751184611735</v>
      </c>
      <c r="X245" s="16">
        <f t="shared" si="109"/>
        <v>476.0082623696061</v>
      </c>
      <c r="Z245" s="36">
        <f t="shared" si="110"/>
        <v>0.6</v>
      </c>
      <c r="AA245" s="92">
        <v>0.6810972834273912</v>
      </c>
      <c r="AB245" s="92">
        <v>-0.0810972834273912</v>
      </c>
    </row>
    <row r="246" spans="2:28" ht="14.25">
      <c r="B246" s="16" t="s">
        <v>359</v>
      </c>
      <c r="C246" s="8" t="s">
        <v>314</v>
      </c>
      <c r="D246" s="52">
        <v>4386353</v>
      </c>
      <c r="E246" s="52">
        <v>682338</v>
      </c>
      <c r="F246" s="38">
        <v>8010</v>
      </c>
      <c r="G246" s="16">
        <v>4710</v>
      </c>
      <c r="H246" s="38">
        <v>3300</v>
      </c>
      <c r="I246" s="38">
        <v>1</v>
      </c>
      <c r="J246" s="41">
        <v>0.64</v>
      </c>
      <c r="L246" s="37">
        <f t="shared" si="86"/>
        <v>6.82338</v>
      </c>
      <c r="M246" s="37">
        <f t="shared" si="87"/>
        <v>43.86353</v>
      </c>
      <c r="N246" s="37">
        <f t="shared" si="88"/>
        <v>3.297065611605671</v>
      </c>
      <c r="O246" s="38">
        <f t="shared" si="101"/>
        <v>46.558514624400004</v>
      </c>
      <c r="P246" s="38">
        <f t="shared" si="102"/>
        <v>1924.0092640608998</v>
      </c>
      <c r="Q246" s="38">
        <f t="shared" si="103"/>
        <v>10.870641647232677</v>
      </c>
      <c r="R246" s="38">
        <f t="shared" si="104"/>
        <v>299.2975333314</v>
      </c>
      <c r="S246" s="38">
        <f t="shared" si="100"/>
        <v>144.62093636663369</v>
      </c>
      <c r="T246" s="38">
        <f t="shared" si="105"/>
        <v>22.497131552917903</v>
      </c>
      <c r="U246" s="16">
        <f t="shared" si="106"/>
        <v>84393.8380744132</v>
      </c>
      <c r="V246" s="16">
        <f t="shared" si="107"/>
        <v>35.841218751179284</v>
      </c>
      <c r="W246" s="16">
        <f t="shared" si="108"/>
        <v>74.17451880289451</v>
      </c>
      <c r="X246" s="16">
        <f t="shared" si="109"/>
        <v>476.8247160126399</v>
      </c>
      <c r="Z246" s="36">
        <f t="shared" si="110"/>
        <v>0.64</v>
      </c>
      <c r="AA246" s="92">
        <v>0.6933157570701951</v>
      </c>
      <c r="AB246" s="92">
        <v>-0.05331575707019509</v>
      </c>
    </row>
    <row r="247" spans="2:28" ht="14.25">
      <c r="B247" s="16" t="s">
        <v>359</v>
      </c>
      <c r="C247" s="16" t="s">
        <v>314</v>
      </c>
      <c r="D247" s="16">
        <v>4386353</v>
      </c>
      <c r="E247" s="16">
        <v>682338</v>
      </c>
      <c r="F247" s="16">
        <v>8010</v>
      </c>
      <c r="G247" s="16">
        <v>5005</v>
      </c>
      <c r="H247" s="38">
        <v>3005</v>
      </c>
      <c r="I247" s="38">
        <v>2</v>
      </c>
      <c r="J247" s="17">
        <v>0.68</v>
      </c>
      <c r="L247" s="37">
        <f t="shared" si="86"/>
        <v>6.82338</v>
      </c>
      <c r="M247" s="37">
        <f t="shared" si="87"/>
        <v>43.86353</v>
      </c>
      <c r="N247" s="37">
        <f t="shared" si="88"/>
        <v>3.3002755730103464</v>
      </c>
      <c r="O247" s="38">
        <f t="shared" si="101"/>
        <v>46.558514624400004</v>
      </c>
      <c r="P247" s="38">
        <f t="shared" si="102"/>
        <v>1924.0092640608998</v>
      </c>
      <c r="Q247" s="38">
        <f t="shared" si="103"/>
        <v>10.89181885780877</v>
      </c>
      <c r="R247" s="38">
        <f t="shared" si="104"/>
        <v>299.2975333314</v>
      </c>
      <c r="S247" s="38">
        <f t="shared" si="100"/>
        <v>144.76173660500652</v>
      </c>
      <c r="T247" s="38">
        <f t="shared" si="105"/>
        <v>22.519034339367337</v>
      </c>
      <c r="U247" s="16">
        <f t="shared" si="106"/>
        <v>84393.8380744132</v>
      </c>
      <c r="V247" s="16">
        <f t="shared" si="107"/>
        <v>35.94600372207974</v>
      </c>
      <c r="W247" s="16">
        <f t="shared" si="108"/>
        <v>74.31901895799521</v>
      </c>
      <c r="X247" s="16">
        <f t="shared" si="109"/>
        <v>477.75362322406073</v>
      </c>
      <c r="Z247" s="36">
        <f t="shared" si="110"/>
        <v>0.68</v>
      </c>
      <c r="AA247" s="92">
        <v>0.7077719539443024</v>
      </c>
      <c r="AB247" s="92">
        <v>-0.02777195394430232</v>
      </c>
    </row>
    <row r="248" spans="2:28" ht="14.25">
      <c r="B248" s="35" t="s">
        <v>359</v>
      </c>
      <c r="C248" s="8" t="s">
        <v>314</v>
      </c>
      <c r="D248" s="52">
        <v>4386353</v>
      </c>
      <c r="E248" s="52">
        <v>682338</v>
      </c>
      <c r="F248" s="38">
        <v>8010</v>
      </c>
      <c r="G248" s="16">
        <v>5310</v>
      </c>
      <c r="H248" s="38">
        <v>2700</v>
      </c>
      <c r="I248" s="38">
        <v>1</v>
      </c>
      <c r="J248" s="41">
        <v>0.7</v>
      </c>
      <c r="L248" s="37">
        <f t="shared" si="86"/>
        <v>6.82338</v>
      </c>
      <c r="M248" s="37">
        <f t="shared" si="87"/>
        <v>43.86353</v>
      </c>
      <c r="N248" s="37">
        <f t="shared" si="88"/>
        <v>3.303600925008259</v>
      </c>
      <c r="O248" s="38">
        <f t="shared" si="101"/>
        <v>46.558514624400004</v>
      </c>
      <c r="P248" s="38">
        <f t="shared" si="102"/>
        <v>1924.0092640608998</v>
      </c>
      <c r="Q248" s="38">
        <f t="shared" si="103"/>
        <v>10.913779071715426</v>
      </c>
      <c r="R248" s="38">
        <f t="shared" si="104"/>
        <v>299.2975333314</v>
      </c>
      <c r="S248" s="38">
        <f t="shared" si="100"/>
        <v>144.9075982821275</v>
      </c>
      <c r="T248" s="38">
        <f t="shared" si="105"/>
        <v>22.541724479682856</v>
      </c>
      <c r="U248" s="16">
        <f t="shared" si="106"/>
        <v>84393.8380744132</v>
      </c>
      <c r="V248" s="16">
        <f t="shared" si="107"/>
        <v>36.054770636654865</v>
      </c>
      <c r="W248" s="16">
        <f t="shared" si="108"/>
        <v>74.4688618423616</v>
      </c>
      <c r="X248" s="16">
        <f t="shared" si="109"/>
        <v>478.71687572556175</v>
      </c>
      <c r="Z248" s="36">
        <f t="shared" si="110"/>
        <v>0.7</v>
      </c>
      <c r="AA248" s="92">
        <v>0.7233846112983429</v>
      </c>
      <c r="AB248" s="92">
        <v>-0.023384611298342906</v>
      </c>
    </row>
    <row r="249" spans="2:28" ht="14.25">
      <c r="B249" s="35" t="s">
        <v>359</v>
      </c>
      <c r="C249" s="8" t="s">
        <v>314</v>
      </c>
      <c r="D249" s="52">
        <v>4386353</v>
      </c>
      <c r="E249" s="52">
        <v>682338</v>
      </c>
      <c r="F249" s="38">
        <v>8010</v>
      </c>
      <c r="G249" s="16">
        <v>5510</v>
      </c>
      <c r="H249" s="38">
        <v>2500</v>
      </c>
      <c r="I249" s="38">
        <v>1</v>
      </c>
      <c r="J249" s="41">
        <v>0.76</v>
      </c>
      <c r="L249" s="37">
        <f t="shared" si="86"/>
        <v>6.82338</v>
      </c>
      <c r="M249" s="37">
        <f t="shared" si="87"/>
        <v>43.86353</v>
      </c>
      <c r="N249" s="37">
        <f t="shared" si="88"/>
        <v>3.3057851239669422</v>
      </c>
      <c r="O249" s="38">
        <f t="shared" si="101"/>
        <v>46.558514624400004</v>
      </c>
      <c r="P249" s="38">
        <f t="shared" si="102"/>
        <v>1924.0092640608998</v>
      </c>
      <c r="Q249" s="38">
        <f t="shared" si="103"/>
        <v>10.928215285841132</v>
      </c>
      <c r="R249" s="38">
        <f t="shared" si="104"/>
        <v>299.2975333314</v>
      </c>
      <c r="S249" s="38">
        <f t="shared" si="100"/>
        <v>145.0034049586777</v>
      </c>
      <c r="T249" s="38">
        <f t="shared" si="105"/>
        <v>22.556628099173555</v>
      </c>
      <c r="U249" s="16">
        <f t="shared" si="106"/>
        <v>84393.8380744132</v>
      </c>
      <c r="V249" s="16">
        <f t="shared" si="107"/>
        <v>36.126331523441756</v>
      </c>
      <c r="W249" s="16">
        <f t="shared" si="108"/>
        <v>74.56736561710267</v>
      </c>
      <c r="X249" s="16">
        <f t="shared" si="109"/>
        <v>479.350099036951</v>
      </c>
      <c r="Z249" s="36">
        <f t="shared" si="110"/>
        <v>0.76</v>
      </c>
      <c r="AA249" s="92">
        <v>0.7339921277126678</v>
      </c>
      <c r="AB249" s="92">
        <v>0.026007872287332257</v>
      </c>
    </row>
    <row r="250" spans="2:28" ht="14.25">
      <c r="B250" s="35" t="s">
        <v>359</v>
      </c>
      <c r="C250" s="16" t="s">
        <v>314</v>
      </c>
      <c r="D250" s="16">
        <v>4386353</v>
      </c>
      <c r="E250" s="16">
        <v>682338</v>
      </c>
      <c r="F250" s="16">
        <v>8010</v>
      </c>
      <c r="G250" s="16">
        <v>5755</v>
      </c>
      <c r="H250" s="38">
        <v>2255</v>
      </c>
      <c r="I250" s="38">
        <v>2</v>
      </c>
      <c r="J250" s="17">
        <v>0.785</v>
      </c>
      <c r="L250" s="37">
        <f t="shared" si="86"/>
        <v>6.82338</v>
      </c>
      <c r="M250" s="37">
        <f t="shared" si="87"/>
        <v>43.86353</v>
      </c>
      <c r="N250" s="37">
        <f t="shared" si="88"/>
        <v>3.3084647069527384</v>
      </c>
      <c r="O250" s="38">
        <f t="shared" si="101"/>
        <v>46.558514624400004</v>
      </c>
      <c r="P250" s="38">
        <f t="shared" si="102"/>
        <v>1924.0092640608998</v>
      </c>
      <c r="Q250" s="38">
        <f t="shared" si="103"/>
        <v>10.945938717151869</v>
      </c>
      <c r="R250" s="38">
        <f t="shared" si="104"/>
        <v>299.2975333314</v>
      </c>
      <c r="S250" s="38">
        <f t="shared" si="100"/>
        <v>145.12094092736265</v>
      </c>
      <c r="T250" s="38">
        <f t="shared" si="105"/>
        <v>22.574911912127178</v>
      </c>
      <c r="U250" s="16">
        <f t="shared" si="106"/>
        <v>84393.8380744132</v>
      </c>
      <c r="V250" s="16">
        <f t="shared" si="107"/>
        <v>36.21425193016449</v>
      </c>
      <c r="W250" s="16">
        <f t="shared" si="108"/>
        <v>74.68829932383971</v>
      </c>
      <c r="X250" s="16">
        <f t="shared" si="109"/>
        <v>480.1275112979525</v>
      </c>
      <c r="Z250" s="36">
        <f t="shared" si="110"/>
        <v>0.785</v>
      </c>
      <c r="AA250" s="92">
        <v>0.7473873544900584</v>
      </c>
      <c r="AB250" s="92">
        <v>0.03761264550994159</v>
      </c>
    </row>
    <row r="251" spans="2:28" ht="14.25">
      <c r="B251" s="35" t="s">
        <v>359</v>
      </c>
      <c r="C251" s="8" t="s">
        <v>314</v>
      </c>
      <c r="D251" s="52">
        <v>4386353</v>
      </c>
      <c r="E251" s="52">
        <v>682338</v>
      </c>
      <c r="F251" s="38">
        <v>8010</v>
      </c>
      <c r="G251" s="16">
        <v>6010</v>
      </c>
      <c r="H251" s="38">
        <f>F251-G251</f>
        <v>2000</v>
      </c>
      <c r="I251" s="38">
        <v>1</v>
      </c>
      <c r="J251" s="41">
        <v>0.82</v>
      </c>
      <c r="L251" s="37">
        <f t="shared" si="86"/>
        <v>6.82338</v>
      </c>
      <c r="M251" s="37">
        <f t="shared" si="87"/>
        <v>43.86353</v>
      </c>
      <c r="N251" s="37">
        <f t="shared" si="88"/>
        <v>3.3112582781456954</v>
      </c>
      <c r="O251" s="38">
        <f t="shared" si="101"/>
        <v>46.558514624400004</v>
      </c>
      <c r="P251" s="38">
        <f t="shared" si="102"/>
        <v>1924.0092640608998</v>
      </c>
      <c r="Q251" s="38">
        <f t="shared" si="103"/>
        <v>10.964431384588396</v>
      </c>
      <c r="R251" s="38">
        <f t="shared" si="104"/>
        <v>299.2975333314</v>
      </c>
      <c r="S251" s="38">
        <f t="shared" si="100"/>
        <v>145.24347682119205</v>
      </c>
      <c r="T251" s="38">
        <f t="shared" si="105"/>
        <v>22.593973509933775</v>
      </c>
      <c r="U251" s="16">
        <f t="shared" si="106"/>
        <v>84393.8380744132</v>
      </c>
      <c r="V251" s="16">
        <f t="shared" si="107"/>
        <v>36.306064187378794</v>
      </c>
      <c r="W251" s="16">
        <f t="shared" si="108"/>
        <v>74.81448182097277</v>
      </c>
      <c r="X251" s="16">
        <f t="shared" si="109"/>
        <v>480.9386649708346</v>
      </c>
      <c r="Z251" s="36">
        <f t="shared" si="110"/>
        <v>0.82</v>
      </c>
      <c r="AA251" s="92">
        <v>0.7618004227817323</v>
      </c>
      <c r="AB251" s="92">
        <v>0.05819957721826763</v>
      </c>
    </row>
    <row r="252" spans="2:28" ht="14.25">
      <c r="B252" s="35" t="s">
        <v>359</v>
      </c>
      <c r="C252" s="8" t="s">
        <v>314</v>
      </c>
      <c r="D252" s="52">
        <v>4386353</v>
      </c>
      <c r="E252" s="52">
        <v>682338</v>
      </c>
      <c r="F252" s="38">
        <v>8010</v>
      </c>
      <c r="G252" s="16">
        <v>6210</v>
      </c>
      <c r="H252" s="38">
        <f>F252-G252</f>
        <v>1800</v>
      </c>
      <c r="I252" s="38">
        <v>1</v>
      </c>
      <c r="J252" s="41">
        <v>0.85</v>
      </c>
      <c r="L252" s="37">
        <f t="shared" si="86"/>
        <v>6.82338</v>
      </c>
      <c r="M252" s="37">
        <f t="shared" si="87"/>
        <v>43.86353</v>
      </c>
      <c r="N252" s="37">
        <f t="shared" si="88"/>
        <v>3.313452617627568</v>
      </c>
      <c r="O252" s="38">
        <f t="shared" si="101"/>
        <v>46.558514624400004</v>
      </c>
      <c r="P252" s="38">
        <f t="shared" si="102"/>
        <v>1924.0092640608998</v>
      </c>
      <c r="Q252" s="38">
        <f t="shared" si="103"/>
        <v>10.978968249262982</v>
      </c>
      <c r="R252" s="38">
        <f t="shared" si="104"/>
        <v>299.2975333314</v>
      </c>
      <c r="S252" s="38">
        <f t="shared" si="100"/>
        <v>145.33972829688534</v>
      </c>
      <c r="T252" s="38">
        <f t="shared" si="105"/>
        <v>22.608946322067595</v>
      </c>
      <c r="U252" s="16">
        <f t="shared" si="106"/>
        <v>84393.8380744132</v>
      </c>
      <c r="V252" s="16">
        <f t="shared" si="107"/>
        <v>36.37829108437038</v>
      </c>
      <c r="W252" s="16">
        <f t="shared" si="108"/>
        <v>74.91367237265605</v>
      </c>
      <c r="X252" s="16">
        <f t="shared" si="109"/>
        <v>481.57630317059426</v>
      </c>
      <c r="Z252" s="36">
        <f t="shared" si="110"/>
        <v>0.85</v>
      </c>
      <c r="AA252" s="92">
        <v>0.7734425464240076</v>
      </c>
      <c r="AB252" s="92">
        <v>0.07655745357599242</v>
      </c>
    </row>
    <row r="253" spans="2:28" ht="14.25">
      <c r="B253" s="16" t="s">
        <v>359</v>
      </c>
      <c r="C253" s="8" t="s">
        <v>314</v>
      </c>
      <c r="D253" s="52">
        <v>4386353</v>
      </c>
      <c r="E253" s="52">
        <v>682338</v>
      </c>
      <c r="F253" s="38">
        <v>8010</v>
      </c>
      <c r="G253" s="16">
        <v>6410</v>
      </c>
      <c r="H253" s="38">
        <f>F253-G253</f>
        <v>1600</v>
      </c>
      <c r="I253" s="38">
        <v>1</v>
      </c>
      <c r="J253" s="41">
        <v>0.94</v>
      </c>
      <c r="L253" s="37">
        <f t="shared" si="86"/>
        <v>6.82338</v>
      </c>
      <c r="M253" s="37">
        <f t="shared" si="87"/>
        <v>43.86353</v>
      </c>
      <c r="N253" s="37">
        <f t="shared" si="88"/>
        <v>3.315649867374005</v>
      </c>
      <c r="O253" s="38">
        <f t="shared" si="101"/>
        <v>46.558514624400004</v>
      </c>
      <c r="P253" s="38">
        <f t="shared" si="102"/>
        <v>1924.0092640608998</v>
      </c>
      <c r="Q253" s="38">
        <f t="shared" si="103"/>
        <v>10.993534043017258</v>
      </c>
      <c r="R253" s="38">
        <f t="shared" si="104"/>
        <v>299.2975333314</v>
      </c>
      <c r="S253" s="38">
        <f t="shared" si="100"/>
        <v>145.43610742705567</v>
      </c>
      <c r="T253" s="38">
        <f t="shared" si="105"/>
        <v>22.62393899204244</v>
      </c>
      <c r="U253" s="16">
        <f t="shared" si="106"/>
        <v>84393.8380744132</v>
      </c>
      <c r="V253" s="16">
        <f t="shared" si="107"/>
        <v>36.45070969170178</v>
      </c>
      <c r="W253" s="16">
        <f t="shared" si="108"/>
        <v>75.0130603184431</v>
      </c>
      <c r="X253" s="16">
        <f t="shared" si="109"/>
        <v>482.21521030190877</v>
      </c>
      <c r="Z253" s="36">
        <f t="shared" si="110"/>
        <v>0.94</v>
      </c>
      <c r="AA253" s="92">
        <v>0.7853828563077059</v>
      </c>
      <c r="AB253" s="92">
        <v>0.15461714369229407</v>
      </c>
    </row>
    <row r="254" spans="2:28" ht="14.25">
      <c r="B254" s="16" t="s">
        <v>359</v>
      </c>
      <c r="C254" s="16" t="s">
        <v>314</v>
      </c>
      <c r="D254" s="16">
        <v>4386353</v>
      </c>
      <c r="E254" s="16">
        <v>682338</v>
      </c>
      <c r="F254" s="16">
        <v>8010</v>
      </c>
      <c r="G254" s="16">
        <v>6660</v>
      </c>
      <c r="H254" s="38">
        <f>F254-G254</f>
        <v>1350</v>
      </c>
      <c r="I254" s="38">
        <v>2</v>
      </c>
      <c r="J254" s="17">
        <v>0.92</v>
      </c>
      <c r="L254" s="37">
        <f t="shared" si="86"/>
        <v>6.82338</v>
      </c>
      <c r="M254" s="37">
        <f t="shared" si="87"/>
        <v>43.86353</v>
      </c>
      <c r="N254" s="37">
        <f t="shared" si="88"/>
        <v>3.318400530944085</v>
      </c>
      <c r="O254" s="38">
        <f t="shared" si="101"/>
        <v>46.558514624400004</v>
      </c>
      <c r="P254" s="38">
        <f t="shared" si="102"/>
        <v>1924.0092640608998</v>
      </c>
      <c r="Q254" s="38">
        <f t="shared" si="103"/>
        <v>11.011782083769987</v>
      </c>
      <c r="R254" s="38">
        <f t="shared" si="104"/>
        <v>299.2975333314</v>
      </c>
      <c r="S254" s="38">
        <f t="shared" si="100"/>
        <v>145.5567612410818</v>
      </c>
      <c r="T254" s="38">
        <f t="shared" si="105"/>
        <v>22.64270781483325</v>
      </c>
      <c r="U254" s="16">
        <f t="shared" si="106"/>
        <v>84393.8380744132</v>
      </c>
      <c r="V254" s="16">
        <f t="shared" si="107"/>
        <v>36.54150351342289</v>
      </c>
      <c r="W254" s="16">
        <f t="shared" si="108"/>
        <v>75.13757363475446</v>
      </c>
      <c r="X254" s="16">
        <f t="shared" si="109"/>
        <v>483.01563378490727</v>
      </c>
      <c r="Z254" s="36">
        <f t="shared" si="110"/>
        <v>0.92</v>
      </c>
      <c r="AA254" s="92">
        <v>0.8007293308728549</v>
      </c>
      <c r="AB254" s="92">
        <v>0.11927066912714512</v>
      </c>
    </row>
    <row r="255" spans="2:28" ht="14.25">
      <c r="B255" s="16" t="s">
        <v>391</v>
      </c>
      <c r="C255" s="8" t="s">
        <v>327</v>
      </c>
      <c r="D255" s="52">
        <v>4386193.6197</v>
      </c>
      <c r="E255" s="52">
        <v>659357.09593</v>
      </c>
      <c r="F255" s="38">
        <v>6660</v>
      </c>
      <c r="G255" s="16">
        <v>2435</v>
      </c>
      <c r="H255" s="38">
        <v>4225</v>
      </c>
      <c r="I255" s="38">
        <v>1</v>
      </c>
      <c r="J255" s="17">
        <v>0.62</v>
      </c>
      <c r="L255" s="37">
        <f t="shared" si="86"/>
        <v>6.593570959299999</v>
      </c>
      <c r="M255" s="37">
        <f t="shared" si="87"/>
        <v>43.861936197</v>
      </c>
      <c r="N255" s="37">
        <f t="shared" si="88"/>
        <v>3.2870408414824555</v>
      </c>
      <c r="O255" s="38">
        <f t="shared" si="101"/>
        <v>43.47517799532431</v>
      </c>
      <c r="P255" s="38">
        <f t="shared" si="102"/>
        <v>1923.8694469496986</v>
      </c>
      <c r="Q255" s="38">
        <f t="shared" si="103"/>
        <v>10.804637493573688</v>
      </c>
      <c r="R255" s="38">
        <f t="shared" si="104"/>
        <v>289.2067887272086</v>
      </c>
      <c r="S255" s="38">
        <f t="shared" si="100"/>
        <v>144.17597566603663</v>
      </c>
      <c r="T255" s="38">
        <f t="shared" si="105"/>
        <v>21.67333703443175</v>
      </c>
      <c r="U255" s="16">
        <f t="shared" si="106"/>
        <v>84384.63893346535</v>
      </c>
      <c r="V255" s="16">
        <f t="shared" si="107"/>
        <v>35.515284718789346</v>
      </c>
      <c r="W255" s="16">
        <f t="shared" si="108"/>
        <v>71.2411440033914</v>
      </c>
      <c r="X255" s="16">
        <f t="shared" si="109"/>
        <v>473.9123203748431</v>
      </c>
      <c r="Z255" s="36">
        <f t="shared" si="110"/>
        <v>0.62</v>
      </c>
      <c r="AA255" s="92">
        <v>0.6255471068748761</v>
      </c>
      <c r="AB255" s="92">
        <v>-0.00554710687487614</v>
      </c>
    </row>
    <row r="256" spans="2:28" ht="14.25">
      <c r="B256" s="16" t="s">
        <v>395</v>
      </c>
      <c r="C256" s="8" t="s">
        <v>329</v>
      </c>
      <c r="D256" s="52">
        <v>4385809</v>
      </c>
      <c r="E256" s="52">
        <v>610394</v>
      </c>
      <c r="F256" s="38">
        <v>7033</v>
      </c>
      <c r="G256" s="16">
        <v>7255</v>
      </c>
      <c r="H256" s="38">
        <v>-222</v>
      </c>
      <c r="I256" s="38">
        <v>1</v>
      </c>
      <c r="J256" s="41">
        <v>0.83</v>
      </c>
      <c r="L256" s="37">
        <f t="shared" si="86"/>
        <v>6.10394</v>
      </c>
      <c r="M256" s="37">
        <f t="shared" si="87"/>
        <v>43.85809</v>
      </c>
      <c r="N256" s="37">
        <f t="shared" si="88"/>
        <v>3.3358018266850804</v>
      </c>
      <c r="O256" s="38">
        <f t="shared" si="101"/>
        <v>37.2580835236</v>
      </c>
      <c r="P256" s="38">
        <f t="shared" si="102"/>
        <v>1923.5320584480999</v>
      </c>
      <c r="Q256" s="38">
        <f t="shared" si="103"/>
        <v>11.127573826915519</v>
      </c>
      <c r="R256" s="38">
        <f t="shared" si="104"/>
        <v>267.70714987459996</v>
      </c>
      <c r="S256" s="38">
        <f t="shared" si="100"/>
        <v>146.30189673691865</v>
      </c>
      <c r="T256" s="38">
        <f t="shared" si="105"/>
        <v>20.361534201976127</v>
      </c>
      <c r="U256" s="16">
        <f t="shared" si="106"/>
        <v>84362.44213730202</v>
      </c>
      <c r="V256" s="16">
        <f t="shared" si="107"/>
        <v>37.11938109839788</v>
      </c>
      <c r="W256" s="16">
        <f t="shared" si="108"/>
        <v>67.92204298506272</v>
      </c>
      <c r="X256" s="16">
        <f t="shared" si="109"/>
        <v>488.0341343825052</v>
      </c>
      <c r="Z256" s="36">
        <f t="shared" si="110"/>
        <v>0.83</v>
      </c>
      <c r="AA256" s="92">
        <v>0.8548121862215226</v>
      </c>
      <c r="AB256" s="92">
        <v>-0.024812186221522592</v>
      </c>
    </row>
    <row r="257" spans="2:28" ht="14.25">
      <c r="B257" s="16" t="s">
        <v>398</v>
      </c>
      <c r="C257" s="8" t="s">
        <v>331</v>
      </c>
      <c r="D257" s="52">
        <v>4384316.3727</v>
      </c>
      <c r="E257" s="52">
        <v>604519.60458</v>
      </c>
      <c r="F257" s="38">
        <v>7060</v>
      </c>
      <c r="G257" s="16">
        <v>6575</v>
      </c>
      <c r="H257" s="38">
        <v>485</v>
      </c>
      <c r="I257" s="38">
        <v>1</v>
      </c>
      <c r="J257" s="17">
        <v>0.77</v>
      </c>
      <c r="L257" s="37">
        <f t="shared" si="86"/>
        <v>6.0451960458</v>
      </c>
      <c r="M257" s="37">
        <f t="shared" si="87"/>
        <v>43.843163727000004</v>
      </c>
      <c r="N257" s="37">
        <f t="shared" si="88"/>
        <v>3.3279531424197546</v>
      </c>
      <c r="O257" s="38">
        <f t="shared" si="101"/>
        <v>36.544395232155956</v>
      </c>
      <c r="P257" s="38">
        <f t="shared" si="102"/>
        <v>1922.2230055925288</v>
      </c>
      <c r="Q257" s="38">
        <f t="shared" si="103"/>
        <v>11.07527211814152</v>
      </c>
      <c r="R257" s="38">
        <f t="shared" si="104"/>
        <v>265.0405199978224</v>
      </c>
      <c r="S257" s="38">
        <f t="shared" si="100"/>
        <v>145.90799449889346</v>
      </c>
      <c r="T257" s="38">
        <f t="shared" si="105"/>
        <v>20.118129177163585</v>
      </c>
      <c r="U257" s="16">
        <f t="shared" si="106"/>
        <v>84276.33795399929</v>
      </c>
      <c r="V257" s="16">
        <f t="shared" si="107"/>
        <v>36.857986648722964</v>
      </c>
      <c r="W257" s="16">
        <f t="shared" si="108"/>
        <v>66.95219121474811</v>
      </c>
      <c r="X257" s="16">
        <f t="shared" si="109"/>
        <v>485.57496879675676</v>
      </c>
      <c r="Z257" s="36">
        <f t="shared" si="110"/>
        <v>0.77</v>
      </c>
      <c r="AA257" s="92">
        <v>0.8085788962771971</v>
      </c>
      <c r="AB257" s="92">
        <v>-0.03857889627719713</v>
      </c>
    </row>
    <row r="258" spans="2:28" ht="14.25">
      <c r="B258" s="16" t="s">
        <v>418</v>
      </c>
      <c r="C258" s="8" t="s">
        <v>277</v>
      </c>
      <c r="D258" s="52">
        <v>4383423.8974</v>
      </c>
      <c r="E258" s="52">
        <v>640532.75651</v>
      </c>
      <c r="F258" s="38">
        <v>7007</v>
      </c>
      <c r="G258" s="16">
        <v>4477</v>
      </c>
      <c r="H258" s="38">
        <f aca="true" t="shared" si="111" ref="H258:H264">F258-G258</f>
        <v>2530</v>
      </c>
      <c r="I258" s="38">
        <v>1</v>
      </c>
      <c r="J258" s="17">
        <v>0.83</v>
      </c>
      <c r="L258" s="37">
        <f aca="true" t="shared" si="112" ref="L258:L277">E258/100000</f>
        <v>6.4053275650999995</v>
      </c>
      <c r="M258" s="37">
        <f aca="true" t="shared" si="113" ref="M258:M277">D258/100000</f>
        <v>43.834238974</v>
      </c>
      <c r="N258" s="37">
        <f aca="true" t="shared" si="114" ref="N258:N277">1000000/(300000+H258)</f>
        <v>3.305457310018841</v>
      </c>
      <c r="O258" s="38">
        <f t="shared" si="101"/>
        <v>41.02822121622989</v>
      </c>
      <c r="P258" s="38">
        <f t="shared" si="102"/>
        <v>1921.4405064297407</v>
      </c>
      <c r="Q258" s="38">
        <f t="shared" si="103"/>
        <v>10.926048028356991</v>
      </c>
      <c r="R258" s="38">
        <f t="shared" si="104"/>
        <v>280.77265919534295</v>
      </c>
      <c r="S258" s="38">
        <f t="shared" si="100"/>
        <v>144.89220564572108</v>
      </c>
      <c r="T258" s="38">
        <f t="shared" si="105"/>
        <v>21.172536823124975</v>
      </c>
      <c r="U258" s="16">
        <f t="shared" si="106"/>
        <v>84224.88233316485</v>
      </c>
      <c r="V258" s="16">
        <f t="shared" si="107"/>
        <v>36.11558532494956</v>
      </c>
      <c r="W258" s="16">
        <f t="shared" si="108"/>
        <v>69.98491661364153</v>
      </c>
      <c r="X258" s="16">
        <f t="shared" si="109"/>
        <v>478.9350003164019</v>
      </c>
      <c r="Z258" s="36">
        <f t="shared" si="110"/>
        <v>0.83</v>
      </c>
      <c r="AA258" s="92">
        <v>0.702010509250897</v>
      </c>
      <c r="AB258" s="92">
        <v>0.12798949074910293</v>
      </c>
    </row>
    <row r="259" spans="2:28" ht="14.25">
      <c r="B259" s="16" t="s">
        <v>438</v>
      </c>
      <c r="C259" s="8" t="s">
        <v>437</v>
      </c>
      <c r="D259" s="52">
        <v>4381757</v>
      </c>
      <c r="E259" s="52">
        <v>504313</v>
      </c>
      <c r="F259" s="38">
        <v>6397</v>
      </c>
      <c r="G259" s="42">
        <v>12050</v>
      </c>
      <c r="H259" s="38">
        <f t="shared" si="111"/>
        <v>-5653</v>
      </c>
      <c r="I259" s="38">
        <v>1</v>
      </c>
      <c r="J259" s="17">
        <v>1.39</v>
      </c>
      <c r="L259" s="37">
        <f t="shared" si="112"/>
        <v>5.04313</v>
      </c>
      <c r="M259" s="37">
        <f t="shared" si="113"/>
        <v>43.81757</v>
      </c>
      <c r="N259" s="37">
        <f t="shared" si="114"/>
        <v>3.3973507458883563</v>
      </c>
      <c r="O259" s="38">
        <f t="shared" si="101"/>
        <v>25.433160196899998</v>
      </c>
      <c r="P259" s="38">
        <f t="shared" si="102"/>
        <v>1919.9794407049003</v>
      </c>
      <c r="Q259" s="38">
        <f t="shared" si="103"/>
        <v>11.54199209058817</v>
      </c>
      <c r="R259" s="38">
        <f t="shared" si="104"/>
        <v>220.9777017941</v>
      </c>
      <c r="S259" s="38">
        <f aca="true" t="shared" si="115" ref="S259:S277">M259*N259</f>
        <v>148.86365412251527</v>
      </c>
      <c r="T259" s="38">
        <f t="shared" si="105"/>
        <v>17.133281467111946</v>
      </c>
      <c r="U259" s="16">
        <f t="shared" si="106"/>
        <v>84128.83354164782</v>
      </c>
      <c r="V259" s="16">
        <f t="shared" si="107"/>
        <v>39.21219543799723</v>
      </c>
      <c r="W259" s="16">
        <f t="shared" si="108"/>
        <v>58.207766571807916</v>
      </c>
      <c r="X259" s="16">
        <f t="shared" si="109"/>
        <v>505.7420463687935</v>
      </c>
      <c r="Z259" s="36">
        <f t="shared" si="110"/>
        <v>1.39</v>
      </c>
      <c r="AA259" s="92">
        <v>1.4600085615215335</v>
      </c>
      <c r="AB259" s="92">
        <v>-0.07000856152153356</v>
      </c>
    </row>
    <row r="260" spans="2:28" ht="14.25">
      <c r="B260" s="16" t="s">
        <v>438</v>
      </c>
      <c r="C260" s="8" t="s">
        <v>437</v>
      </c>
      <c r="D260" s="52">
        <v>4381757</v>
      </c>
      <c r="E260" s="52">
        <v>504313</v>
      </c>
      <c r="F260" s="38">
        <v>6397</v>
      </c>
      <c r="G260" s="42">
        <v>12280</v>
      </c>
      <c r="H260" s="38">
        <f t="shared" si="111"/>
        <v>-5883</v>
      </c>
      <c r="I260" s="38">
        <v>1</v>
      </c>
      <c r="J260" s="17">
        <v>1.36</v>
      </c>
      <c r="L260" s="37">
        <f t="shared" si="112"/>
        <v>5.04313</v>
      </c>
      <c r="M260" s="37">
        <f t="shared" si="113"/>
        <v>43.81757</v>
      </c>
      <c r="N260" s="37">
        <f t="shared" si="114"/>
        <v>3.400007480016456</v>
      </c>
      <c r="O260" s="38">
        <f t="shared" si="101"/>
        <v>25.433160196899998</v>
      </c>
      <c r="P260" s="38">
        <f t="shared" si="102"/>
        <v>1919.9794407049003</v>
      </c>
      <c r="Q260" s="38">
        <f t="shared" si="103"/>
        <v>11.56005086416785</v>
      </c>
      <c r="R260" s="38">
        <f t="shared" si="104"/>
        <v>220.9777017941</v>
      </c>
      <c r="S260" s="38">
        <f t="shared" si="115"/>
        <v>148.98006575614468</v>
      </c>
      <c r="T260" s="38">
        <f t="shared" si="105"/>
        <v>17.14667972269539</v>
      </c>
      <c r="U260" s="16">
        <f t="shared" si="106"/>
        <v>84128.83354164782</v>
      </c>
      <c r="V260" s="16">
        <f t="shared" si="107"/>
        <v>39.30425940754139</v>
      </c>
      <c r="W260" s="16">
        <f t="shared" si="108"/>
        <v>58.29883931461081</v>
      </c>
      <c r="X260" s="16">
        <f t="shared" si="109"/>
        <v>506.5333379442353</v>
      </c>
      <c r="Z260" s="36">
        <f t="shared" si="110"/>
        <v>1.36</v>
      </c>
      <c r="AA260" s="92">
        <v>1.4878466654778322</v>
      </c>
      <c r="AB260" s="92">
        <v>-0.12784666547783208</v>
      </c>
    </row>
    <row r="261" spans="2:28" ht="12.75">
      <c r="B261" s="48">
        <v>4300730129</v>
      </c>
      <c r="C261" s="33" t="s">
        <v>536</v>
      </c>
      <c r="D261" s="57">
        <v>4379975.7960943505</v>
      </c>
      <c r="E261" s="57">
        <v>512049.99411483423</v>
      </c>
      <c r="F261" s="26">
        <v>5797</v>
      </c>
      <c r="G261" s="38">
        <v>391</v>
      </c>
      <c r="H261" s="38">
        <f t="shared" si="111"/>
        <v>5406</v>
      </c>
      <c r="I261" s="29">
        <v>2</v>
      </c>
      <c r="J261" s="8">
        <v>0.59</v>
      </c>
      <c r="L261" s="37">
        <f t="shared" si="112"/>
        <v>5.120499941148342</v>
      </c>
      <c r="M261" s="37">
        <f t="shared" si="113"/>
        <v>43.7997579609435</v>
      </c>
      <c r="N261" s="37">
        <f t="shared" si="114"/>
        <v>3.274329908384249</v>
      </c>
      <c r="O261" s="38">
        <f t="shared" si="101"/>
        <v>26.219519647300174</v>
      </c>
      <c r="P261" s="38">
        <f t="shared" si="102"/>
        <v>1918.4187974372337</v>
      </c>
      <c r="Q261" s="38">
        <f t="shared" si="103"/>
        <v>10.721236348939604</v>
      </c>
      <c r="R261" s="38">
        <f t="shared" si="104"/>
        <v>224.27665806132282</v>
      </c>
      <c r="S261" s="38">
        <f t="shared" si="115"/>
        <v>143.4148574715084</v>
      </c>
      <c r="T261" s="38">
        <f t="shared" si="105"/>
        <v>16.766206103181805</v>
      </c>
      <c r="U261" s="16">
        <f t="shared" si="106"/>
        <v>84026.27899547514</v>
      </c>
      <c r="V261" s="16">
        <f t="shared" si="107"/>
        <v>35.10486483218929</v>
      </c>
      <c r="W261" s="16">
        <f t="shared" si="108"/>
        <v>54.898090093782706</v>
      </c>
      <c r="X261" s="16">
        <f t="shared" si="109"/>
        <v>469.58755712562424</v>
      </c>
      <c r="Z261" s="36">
        <f t="shared" si="110"/>
        <v>0.59</v>
      </c>
      <c r="AA261" s="92">
        <v>0.6106731521633719</v>
      </c>
      <c r="AB261" s="92">
        <v>-0.020673152163371955</v>
      </c>
    </row>
    <row r="262" spans="2:28" ht="12.75">
      <c r="B262" s="48">
        <v>4300730129</v>
      </c>
      <c r="C262" s="33" t="s">
        <v>536</v>
      </c>
      <c r="D262" s="57">
        <v>4379975.7960943505</v>
      </c>
      <c r="E262" s="57">
        <v>512049.99411483423</v>
      </c>
      <c r="F262" s="26">
        <v>5797</v>
      </c>
      <c r="G262" s="38">
        <v>546</v>
      </c>
      <c r="H262" s="38">
        <f t="shared" si="111"/>
        <v>5251</v>
      </c>
      <c r="I262" s="29">
        <v>2</v>
      </c>
      <c r="J262" s="8">
        <v>0.56</v>
      </c>
      <c r="L262" s="37">
        <f t="shared" si="112"/>
        <v>5.120499941148342</v>
      </c>
      <c r="M262" s="37">
        <f t="shared" si="113"/>
        <v>43.7997579609435</v>
      </c>
      <c r="N262" s="37">
        <f t="shared" si="114"/>
        <v>3.27599254384097</v>
      </c>
      <c r="O262" s="38">
        <f t="shared" si="101"/>
        <v>26.219519647300174</v>
      </c>
      <c r="P262" s="38">
        <f t="shared" si="102"/>
        <v>1918.4187974372337</v>
      </c>
      <c r="Q262" s="38">
        <f t="shared" si="103"/>
        <v>10.73212714730163</v>
      </c>
      <c r="R262" s="38">
        <f t="shared" si="104"/>
        <v>224.27665806132282</v>
      </c>
      <c r="S262" s="38">
        <f t="shared" si="115"/>
        <v>143.4876805020901</v>
      </c>
      <c r="T262" s="38">
        <f t="shared" si="105"/>
        <v>16.774719627940094</v>
      </c>
      <c r="U262" s="16">
        <f t="shared" si="106"/>
        <v>84026.27899547514</v>
      </c>
      <c r="V262" s="16">
        <f t="shared" si="107"/>
        <v>35.158368514113405</v>
      </c>
      <c r="W262" s="16">
        <f t="shared" si="108"/>
        <v>54.95385642615452</v>
      </c>
      <c r="X262" s="16">
        <f t="shared" si="109"/>
        <v>470.0645714578825</v>
      </c>
      <c r="Z262" s="36">
        <f t="shared" si="110"/>
        <v>0.56</v>
      </c>
      <c r="AA262" s="92">
        <v>0.6161330124495521</v>
      </c>
      <c r="AB262" s="92">
        <v>-0.056133012449552044</v>
      </c>
    </row>
    <row r="263" spans="2:28" ht="12.75">
      <c r="B263" s="48">
        <v>4300730129</v>
      </c>
      <c r="C263" s="33" t="s">
        <v>536</v>
      </c>
      <c r="D263" s="57">
        <v>4379975.7960943505</v>
      </c>
      <c r="E263" s="57">
        <v>512049.99411483423</v>
      </c>
      <c r="F263" s="26">
        <v>5797</v>
      </c>
      <c r="G263" s="38">
        <v>924</v>
      </c>
      <c r="H263" s="38">
        <f t="shared" si="111"/>
        <v>4873</v>
      </c>
      <c r="I263" s="29">
        <v>1</v>
      </c>
      <c r="J263" s="8">
        <v>0.48</v>
      </c>
      <c r="L263" s="37">
        <f t="shared" si="112"/>
        <v>5.120499941148342</v>
      </c>
      <c r="M263" s="37">
        <f t="shared" si="113"/>
        <v>43.7997579609435</v>
      </c>
      <c r="N263" s="37">
        <f t="shared" si="114"/>
        <v>3.280054317699501</v>
      </c>
      <c r="O263" s="38">
        <f t="shared" si="101"/>
        <v>26.219519647300174</v>
      </c>
      <c r="P263" s="38">
        <f t="shared" si="102"/>
        <v>1918.4187974372337</v>
      </c>
      <c r="Q263" s="38">
        <f t="shared" si="103"/>
        <v>10.75875632705914</v>
      </c>
      <c r="R263" s="38">
        <f t="shared" si="104"/>
        <v>224.27665806132282</v>
      </c>
      <c r="S263" s="38">
        <f t="shared" si="115"/>
        <v>143.66558521398582</v>
      </c>
      <c r="T263" s="38">
        <f t="shared" si="105"/>
        <v>16.79551794074366</v>
      </c>
      <c r="U263" s="16">
        <f t="shared" si="106"/>
        <v>84026.27899547514</v>
      </c>
      <c r="V263" s="16">
        <f t="shared" si="107"/>
        <v>35.28930514364716</v>
      </c>
      <c r="W263" s="16">
        <f t="shared" si="108"/>
        <v>55.09021113953568</v>
      </c>
      <c r="X263" s="16">
        <f t="shared" si="109"/>
        <v>471.2309230859599</v>
      </c>
      <c r="Z263" s="36">
        <f t="shared" si="110"/>
        <v>0.48</v>
      </c>
      <c r="AA263" s="92">
        <v>0.6301526094929955</v>
      </c>
      <c r="AB263" s="92">
        <v>-0.15015260949299547</v>
      </c>
    </row>
    <row r="264" spans="2:28" ht="12.75">
      <c r="B264" s="48">
        <v>4300730129</v>
      </c>
      <c r="C264" s="33" t="s">
        <v>536</v>
      </c>
      <c r="D264" s="57">
        <v>4379975.7960943505</v>
      </c>
      <c r="E264" s="57">
        <v>512049.99411483423</v>
      </c>
      <c r="F264" s="26">
        <v>5797</v>
      </c>
      <c r="G264" s="38">
        <v>1268</v>
      </c>
      <c r="H264" s="38">
        <f t="shared" si="111"/>
        <v>4529</v>
      </c>
      <c r="I264" s="29">
        <v>2</v>
      </c>
      <c r="J264" s="8">
        <v>0.53</v>
      </c>
      <c r="L264" s="37">
        <f t="shared" si="112"/>
        <v>5.120499941148342</v>
      </c>
      <c r="M264" s="37">
        <f t="shared" si="113"/>
        <v>43.7997579609435</v>
      </c>
      <c r="N264" s="37">
        <f t="shared" si="114"/>
        <v>3.2837595105884825</v>
      </c>
      <c r="O264" s="38">
        <f t="shared" si="101"/>
        <v>26.219519647300174</v>
      </c>
      <c r="P264" s="38">
        <f t="shared" si="102"/>
        <v>1918.4187974372337</v>
      </c>
      <c r="Q264" s="38">
        <f t="shared" si="103"/>
        <v>10.78307652338031</v>
      </c>
      <c r="R264" s="38">
        <f t="shared" si="104"/>
        <v>224.27665806132282</v>
      </c>
      <c r="S264" s="38">
        <f t="shared" si="115"/>
        <v>143.82787176572182</v>
      </c>
      <c r="T264" s="38">
        <f t="shared" si="105"/>
        <v>16.814490380713632</v>
      </c>
      <c r="U264" s="16">
        <f t="shared" si="106"/>
        <v>84026.27899547514</v>
      </c>
      <c r="V264" s="16">
        <f t="shared" si="107"/>
        <v>35.40903008705348</v>
      </c>
      <c r="W264" s="16">
        <f t="shared" si="108"/>
        <v>55.214742703366944</v>
      </c>
      <c r="X264" s="16">
        <f t="shared" si="109"/>
        <v>472.29614179838967</v>
      </c>
      <c r="Z264" s="36">
        <f t="shared" si="110"/>
        <v>0.53</v>
      </c>
      <c r="AA264" s="92">
        <v>0.6437846852729763</v>
      </c>
      <c r="AB264" s="92">
        <v>-0.11378468527297625</v>
      </c>
    </row>
    <row r="265" spans="2:28" ht="14.25">
      <c r="B265" s="16" t="s">
        <v>419</v>
      </c>
      <c r="C265" s="8" t="s">
        <v>317</v>
      </c>
      <c r="D265" s="52">
        <v>4377301.1747</v>
      </c>
      <c r="E265" s="52">
        <v>626467.27042</v>
      </c>
      <c r="F265" s="38">
        <v>7120</v>
      </c>
      <c r="G265" s="16">
        <v>5235</v>
      </c>
      <c r="H265" s="38">
        <v>1885</v>
      </c>
      <c r="I265" s="38">
        <v>1</v>
      </c>
      <c r="J265" s="17">
        <v>0.76</v>
      </c>
      <c r="L265" s="37">
        <f t="shared" si="112"/>
        <v>6.2646727042</v>
      </c>
      <c r="M265" s="37">
        <f t="shared" si="113"/>
        <v>43.773011747000005</v>
      </c>
      <c r="N265" s="37">
        <f t="shared" si="114"/>
        <v>3.312519668085529</v>
      </c>
      <c r="O265" s="38">
        <f t="shared" si="101"/>
        <v>39.24612409074854</v>
      </c>
      <c r="P265" s="38">
        <f t="shared" si="102"/>
        <v>1916.0765574030004</v>
      </c>
      <c r="Q265" s="38">
        <f t="shared" si="103"/>
        <v>10.972786551453463</v>
      </c>
      <c r="R265" s="38">
        <f t="shared" si="104"/>
        <v>274.2235918720569</v>
      </c>
      <c r="S265" s="38">
        <f t="shared" si="115"/>
        <v>144.99896234327642</v>
      </c>
      <c r="T265" s="38">
        <f t="shared" si="105"/>
        <v>20.751851546781058</v>
      </c>
      <c r="U265" s="16">
        <f t="shared" si="106"/>
        <v>83872.44165535287</v>
      </c>
      <c r="V265" s="16">
        <f t="shared" si="107"/>
        <v>36.34757126539399</v>
      </c>
      <c r="W265" s="16">
        <f t="shared" si="108"/>
        <v>68.74091639790336</v>
      </c>
      <c r="X265" s="16">
        <f t="shared" si="109"/>
        <v>480.3119146140961</v>
      </c>
      <c r="Z265" s="36">
        <f t="shared" si="110"/>
        <v>0.76</v>
      </c>
      <c r="AA265" s="92">
        <v>0.7519596518143885</v>
      </c>
      <c r="AB265" s="92">
        <v>0.008040348185611501</v>
      </c>
    </row>
    <row r="266" spans="2:28" ht="14.25">
      <c r="B266" s="16" t="s">
        <v>504</v>
      </c>
      <c r="C266" s="16" t="s">
        <v>503</v>
      </c>
      <c r="D266" s="34">
        <v>4376173</v>
      </c>
      <c r="E266" s="34">
        <v>638778</v>
      </c>
      <c r="F266" s="16">
        <v>7460</v>
      </c>
      <c r="G266" s="16">
        <v>7088.3</v>
      </c>
      <c r="H266" s="38">
        <f>F266-G266</f>
        <v>371.6999999999998</v>
      </c>
      <c r="I266" s="38">
        <v>3</v>
      </c>
      <c r="J266" s="17">
        <v>1.2</v>
      </c>
      <c r="L266" s="37">
        <f t="shared" si="112"/>
        <v>6.38778</v>
      </c>
      <c r="M266" s="37">
        <f t="shared" si="113"/>
        <v>43.76173</v>
      </c>
      <c r="N266" s="37">
        <f t="shared" si="114"/>
        <v>3.329208444071129</v>
      </c>
      <c r="O266" s="38">
        <f t="shared" si="101"/>
        <v>40.8037333284</v>
      </c>
      <c r="P266" s="38">
        <f t="shared" si="102"/>
        <v>1915.0890125929</v>
      </c>
      <c r="Q266" s="38">
        <f t="shared" si="103"/>
        <v>11.083628864074509</v>
      </c>
      <c r="R266" s="38">
        <f t="shared" si="104"/>
        <v>279.5403036594</v>
      </c>
      <c r="S266" s="38">
        <f t="shared" si="115"/>
        <v>145.69192104316085</v>
      </c>
      <c r="T266" s="38">
        <f t="shared" si="105"/>
        <v>21.266251114868677</v>
      </c>
      <c r="U266" s="16">
        <f t="shared" si="106"/>
        <v>83807.60829505709</v>
      </c>
      <c r="V266" s="16">
        <f t="shared" si="107"/>
        <v>36.89971080522735</v>
      </c>
      <c r="W266" s="16">
        <f t="shared" si="108"/>
        <v>70.79978278535786</v>
      </c>
      <c r="X266" s="16">
        <f t="shared" si="109"/>
        <v>485.03877376983536</v>
      </c>
      <c r="Z266" s="36">
        <f t="shared" si="110"/>
        <v>1.2</v>
      </c>
      <c r="AA266" s="92">
        <v>0.8681754271566433</v>
      </c>
      <c r="AB266" s="92">
        <v>0.33182457284335665</v>
      </c>
    </row>
    <row r="267" spans="2:28" ht="14.25">
      <c r="B267" s="25" t="s">
        <v>504</v>
      </c>
      <c r="C267" s="28" t="s">
        <v>503</v>
      </c>
      <c r="D267" s="34">
        <v>4376173</v>
      </c>
      <c r="E267" s="34">
        <v>638778</v>
      </c>
      <c r="F267" s="27">
        <v>7460</v>
      </c>
      <c r="G267" s="61">
        <v>7516.1</v>
      </c>
      <c r="H267" s="38">
        <f>F267-G267</f>
        <v>-56.100000000000364</v>
      </c>
      <c r="I267" s="38">
        <v>5</v>
      </c>
      <c r="J267" s="62">
        <v>1.24</v>
      </c>
      <c r="L267" s="37">
        <f t="shared" si="112"/>
        <v>6.38778</v>
      </c>
      <c r="M267" s="37">
        <f t="shared" si="113"/>
        <v>43.76173</v>
      </c>
      <c r="N267" s="37">
        <f t="shared" si="114"/>
        <v>3.3339567832518013</v>
      </c>
      <c r="O267" s="38">
        <f t="shared" si="101"/>
        <v>40.8037333284</v>
      </c>
      <c r="P267" s="38">
        <f t="shared" si="102"/>
        <v>1915.0890125929</v>
      </c>
      <c r="Q267" s="38">
        <f t="shared" si="103"/>
        <v>11.115267832590698</v>
      </c>
      <c r="R267" s="38">
        <f t="shared" si="104"/>
        <v>279.5403036594</v>
      </c>
      <c r="S267" s="38">
        <f t="shared" si="115"/>
        <v>145.89971658033386</v>
      </c>
      <c r="T267" s="38">
        <f t="shared" si="105"/>
        <v>21.29658246092019</v>
      </c>
      <c r="U267" s="16">
        <f t="shared" si="106"/>
        <v>83807.60829505709</v>
      </c>
      <c r="V267" s="16">
        <f t="shared" si="107"/>
        <v>37.05782258812631</v>
      </c>
      <c r="W267" s="16">
        <f t="shared" si="108"/>
        <v>71.0018855556662</v>
      </c>
      <c r="X267" s="16">
        <f t="shared" si="109"/>
        <v>486.4233497675193</v>
      </c>
      <c r="Z267" s="36">
        <f t="shared" si="110"/>
        <v>1.24</v>
      </c>
      <c r="AA267" s="92">
        <v>0.8999162165647476</v>
      </c>
      <c r="AB267" s="92">
        <v>0.34008378343525236</v>
      </c>
    </row>
    <row r="268" spans="2:28" ht="14.25">
      <c r="B268" s="16" t="s">
        <v>412</v>
      </c>
      <c r="C268" s="8" t="s">
        <v>346</v>
      </c>
      <c r="D268" s="52">
        <v>4369477.5967</v>
      </c>
      <c r="E268" s="52">
        <v>648021.5749</v>
      </c>
      <c r="F268" s="38">
        <v>8260</v>
      </c>
      <c r="G268" s="16">
        <v>3445</v>
      </c>
      <c r="H268" s="38">
        <v>4815</v>
      </c>
      <c r="I268" s="38">
        <v>1</v>
      </c>
      <c r="J268" s="17">
        <v>0.65</v>
      </c>
      <c r="L268" s="37">
        <f t="shared" si="112"/>
        <v>6.480215749</v>
      </c>
      <c r="M268" s="37">
        <f t="shared" si="113"/>
        <v>43.694775967</v>
      </c>
      <c r="N268" s="37">
        <f t="shared" si="114"/>
        <v>3.2806784443022816</v>
      </c>
      <c r="O268" s="38">
        <f t="shared" si="101"/>
        <v>41.99319615358763</v>
      </c>
      <c r="P268" s="38">
        <f t="shared" si="102"/>
        <v>1909.2334468063207</v>
      </c>
      <c r="Q268" s="38">
        <f t="shared" si="103"/>
        <v>10.762851054909639</v>
      </c>
      <c r="R268" s="38">
        <f t="shared" si="104"/>
        <v>283.1515753703801</v>
      </c>
      <c r="S268" s="38">
        <f t="shared" si="115"/>
        <v>143.34850964355428</v>
      </c>
      <c r="T268" s="38">
        <f t="shared" si="105"/>
        <v>21.259504122172466</v>
      </c>
      <c r="U268" s="16">
        <f t="shared" si="106"/>
        <v>83423.52772690539</v>
      </c>
      <c r="V268" s="16">
        <f t="shared" si="107"/>
        <v>35.30945345507813</v>
      </c>
      <c r="W268" s="16">
        <f t="shared" si="108"/>
        <v>69.74559691016671</v>
      </c>
      <c r="X268" s="16">
        <f t="shared" si="109"/>
        <v>470.2803656104663</v>
      </c>
      <c r="Z268" s="36">
        <f t="shared" si="110"/>
        <v>0.65</v>
      </c>
      <c r="AA268" s="92">
        <v>0.6516818058000808</v>
      </c>
      <c r="AB268" s="92">
        <v>-0.0016818058000808156</v>
      </c>
    </row>
    <row r="269" spans="2:28" ht="14.25">
      <c r="B269" s="16" t="s">
        <v>412</v>
      </c>
      <c r="C269" s="8" t="s">
        <v>346</v>
      </c>
      <c r="D269" s="52">
        <v>4369477.5967</v>
      </c>
      <c r="E269" s="52">
        <v>648021.5749</v>
      </c>
      <c r="F269" s="38">
        <v>8260</v>
      </c>
      <c r="G269" s="16">
        <v>5200</v>
      </c>
      <c r="H269" s="38">
        <v>3060</v>
      </c>
      <c r="I269" s="38">
        <v>1</v>
      </c>
      <c r="J269" s="17">
        <v>0.76</v>
      </c>
      <c r="L269" s="37">
        <f t="shared" si="112"/>
        <v>6.480215749</v>
      </c>
      <c r="M269" s="37">
        <f t="shared" si="113"/>
        <v>43.694775967</v>
      </c>
      <c r="N269" s="37">
        <f t="shared" si="114"/>
        <v>3.2996766316900943</v>
      </c>
      <c r="O269" s="38">
        <f t="shared" si="101"/>
        <v>41.99319615358763</v>
      </c>
      <c r="P269" s="38">
        <f t="shared" si="102"/>
        <v>1909.2334468063207</v>
      </c>
      <c r="Q269" s="38">
        <f t="shared" si="103"/>
        <v>10.887865873721687</v>
      </c>
      <c r="R269" s="38">
        <f t="shared" si="104"/>
        <v>283.1515753703801</v>
      </c>
      <c r="S269" s="38">
        <f t="shared" si="115"/>
        <v>144.17863118524383</v>
      </c>
      <c r="T269" s="38">
        <f t="shared" si="105"/>
        <v>21.38261647528542</v>
      </c>
      <c r="U269" s="16">
        <f t="shared" si="106"/>
        <v>83423.52772690539</v>
      </c>
      <c r="V269" s="16">
        <f t="shared" si="107"/>
        <v>35.9264365924955</v>
      </c>
      <c r="W269" s="16">
        <f t="shared" si="108"/>
        <v>70.55571990789092</v>
      </c>
      <c r="X269" s="16">
        <f t="shared" si="109"/>
        <v>475.7428601110138</v>
      </c>
      <c r="Z269" s="36">
        <f t="shared" si="110"/>
        <v>0.76</v>
      </c>
      <c r="AA269" s="92">
        <v>0.7357308694597009</v>
      </c>
      <c r="AB269" s="92">
        <v>0.02426913054029911</v>
      </c>
    </row>
    <row r="270" spans="2:28" ht="14.25">
      <c r="B270" s="16" t="s">
        <v>429</v>
      </c>
      <c r="C270" s="8" t="s">
        <v>344</v>
      </c>
      <c r="D270" s="52">
        <v>4366454.5532</v>
      </c>
      <c r="E270" s="52">
        <v>628063.99818</v>
      </c>
      <c r="F270" s="38">
        <v>7313</v>
      </c>
      <c r="G270" s="16">
        <v>5140</v>
      </c>
      <c r="H270" s="38">
        <f>F270-G270</f>
        <v>2173</v>
      </c>
      <c r="I270" s="38">
        <v>1</v>
      </c>
      <c r="J270" s="17">
        <v>0.84</v>
      </c>
      <c r="L270" s="37">
        <f t="shared" si="112"/>
        <v>6.2806399818</v>
      </c>
      <c r="M270" s="37">
        <f t="shared" si="113"/>
        <v>43.664545532</v>
      </c>
      <c r="N270" s="37">
        <f t="shared" si="114"/>
        <v>3.309362517498254</v>
      </c>
      <c r="O270" s="38">
        <f t="shared" si="101"/>
        <v>39.446438580984704</v>
      </c>
      <c r="P270" s="38">
        <f t="shared" si="102"/>
        <v>1906.592536516101</v>
      </c>
      <c r="Q270" s="38">
        <f t="shared" si="103"/>
        <v>10.951880272222382</v>
      </c>
      <c r="R270" s="38">
        <f t="shared" si="104"/>
        <v>274.24129045540576</v>
      </c>
      <c r="S270" s="38">
        <f t="shared" si="115"/>
        <v>144.50181032719667</v>
      </c>
      <c r="T270" s="38">
        <f t="shared" si="105"/>
        <v>20.78491454166984</v>
      </c>
      <c r="U270" s="16">
        <f t="shared" si="106"/>
        <v>83250.49662167867</v>
      </c>
      <c r="V270" s="16">
        <f t="shared" si="107"/>
        <v>36.24374206902133</v>
      </c>
      <c r="W270" s="16">
        <f t="shared" si="108"/>
        <v>68.78481711360656</v>
      </c>
      <c r="X270" s="16">
        <f t="shared" si="109"/>
        <v>478.20887480746677</v>
      </c>
      <c r="Z270" s="36">
        <f t="shared" si="110"/>
        <v>0.84</v>
      </c>
      <c r="AA270" s="92">
        <v>0.7710320223806093</v>
      </c>
      <c r="AB270" s="92">
        <v>0.06896797761939066</v>
      </c>
    </row>
    <row r="271" spans="2:28" ht="14.25">
      <c r="B271" s="16" t="s">
        <v>426</v>
      </c>
      <c r="C271" s="8" t="s">
        <v>345</v>
      </c>
      <c r="D271" s="52">
        <v>4360786.8684</v>
      </c>
      <c r="E271" s="52">
        <v>558895.16938</v>
      </c>
      <c r="F271" s="38">
        <v>6644</v>
      </c>
      <c r="G271" s="16">
        <v>100</v>
      </c>
      <c r="H271" s="38">
        <v>6544</v>
      </c>
      <c r="I271" s="38">
        <v>1</v>
      </c>
      <c r="J271" s="17">
        <v>0.56</v>
      </c>
      <c r="L271" s="37">
        <f t="shared" si="112"/>
        <v>5.5889516937999995</v>
      </c>
      <c r="M271" s="37">
        <f t="shared" si="113"/>
        <v>43.607868684</v>
      </c>
      <c r="N271" s="37">
        <f t="shared" si="114"/>
        <v>3.2621744349913877</v>
      </c>
      <c r="O271" s="38">
        <f t="shared" si="101"/>
        <v>31.236381035629883</v>
      </c>
      <c r="P271" s="38">
        <f t="shared" si="102"/>
        <v>1901.646211160988</v>
      </c>
      <c r="Q271" s="38">
        <f t="shared" si="103"/>
        <v>10.64178204431138</v>
      </c>
      <c r="R271" s="38">
        <f t="shared" si="104"/>
        <v>243.72227154444977</v>
      </c>
      <c r="S271" s="38">
        <f t="shared" si="115"/>
        <v>142.25647438540634</v>
      </c>
      <c r="T271" s="38">
        <f t="shared" si="105"/>
        <v>18.232135333916172</v>
      </c>
      <c r="U271" s="16">
        <f t="shared" si="106"/>
        <v>82926.73825973451</v>
      </c>
      <c r="V271" s="16">
        <f t="shared" si="107"/>
        <v>34.715349327702974</v>
      </c>
      <c r="W271" s="16">
        <f t="shared" si="108"/>
        <v>59.47640578160451</v>
      </c>
      <c r="X271" s="16">
        <f t="shared" si="109"/>
        <v>464.0654339520798</v>
      </c>
      <c r="Z271" s="36">
        <f t="shared" si="110"/>
        <v>0.56</v>
      </c>
      <c r="AA271" s="92">
        <v>0.5243884338626685</v>
      </c>
      <c r="AB271" s="92">
        <v>0.03561156613733152</v>
      </c>
    </row>
    <row r="272" spans="2:28" ht="14.25">
      <c r="B272" s="16" t="s">
        <v>431</v>
      </c>
      <c r="C272" s="8" t="s">
        <v>326</v>
      </c>
      <c r="D272" s="52">
        <v>4355485.5001</v>
      </c>
      <c r="E272" s="52">
        <v>638082.13885</v>
      </c>
      <c r="F272" s="38">
        <v>6093</v>
      </c>
      <c r="G272" s="16">
        <v>1590</v>
      </c>
      <c r="H272" s="38">
        <v>4503</v>
      </c>
      <c r="I272" s="38">
        <v>1</v>
      </c>
      <c r="J272" s="17">
        <v>0.69</v>
      </c>
      <c r="L272" s="37">
        <f t="shared" si="112"/>
        <v>6.3808213885</v>
      </c>
      <c r="M272" s="37">
        <f t="shared" si="113"/>
        <v>43.554855001</v>
      </c>
      <c r="N272" s="37">
        <f t="shared" si="114"/>
        <v>3.2840398945166385</v>
      </c>
      <c r="O272" s="38">
        <f aca="true" t="shared" si="116" ref="O272:O277">L272*L272</f>
        <v>40.71488159193907</v>
      </c>
      <c r="P272" s="38">
        <f aca="true" t="shared" si="117" ref="P272:P277">M272*M272</f>
        <v>1897.0253941581348</v>
      </c>
      <c r="Q272" s="38">
        <f aca="true" t="shared" si="118" ref="Q272:Q277">N272*N272</f>
        <v>10.784918028776854</v>
      </c>
      <c r="R272" s="38">
        <f aca="true" t="shared" si="119" ref="R272:R277">L272*M272</f>
        <v>277.915750363397</v>
      </c>
      <c r="S272" s="38">
        <f t="shared" si="115"/>
        <v>143.03588142317153</v>
      </c>
      <c r="T272" s="38">
        <f aca="true" t="shared" si="120" ref="T272:T277">L272*N272</f>
        <v>20.95487199961905</v>
      </c>
      <c r="U272" s="16">
        <f aca="true" t="shared" si="121" ref="U272:U277">M272*M272*M272</f>
        <v>82624.66597577243</v>
      </c>
      <c r="V272" s="16">
        <f aca="true" t="shared" si="122" ref="V272:V277">N272*N272*N272</f>
        <v>35.41810106559493</v>
      </c>
      <c r="W272" s="16">
        <f aca="true" t="shared" si="123" ref="W272:W277">L272*Q272</f>
        <v>68.81663563123861</v>
      </c>
      <c r="X272" s="16">
        <f aca="true" t="shared" si="124" ref="X272:X277">M272*Q272</f>
        <v>469.7355409410466</v>
      </c>
      <c r="Z272" s="36">
        <f aca="true" t="shared" si="125" ref="Z272:Z277">J272</f>
        <v>0.69</v>
      </c>
      <c r="AA272" s="92">
        <v>0.6863779825475262</v>
      </c>
      <c r="AB272" s="92">
        <v>0.0036220174524737025</v>
      </c>
    </row>
    <row r="273" spans="2:28" ht="14.25">
      <c r="B273" s="16" t="s">
        <v>427</v>
      </c>
      <c r="C273" s="8" t="s">
        <v>325</v>
      </c>
      <c r="D273" s="52">
        <v>4355138.3732</v>
      </c>
      <c r="E273" s="52">
        <v>620876.3817</v>
      </c>
      <c r="F273" s="38">
        <v>8341</v>
      </c>
      <c r="G273" s="16">
        <v>5490</v>
      </c>
      <c r="H273" s="38">
        <v>2851</v>
      </c>
      <c r="I273" s="38">
        <v>1</v>
      </c>
      <c r="J273" s="17">
        <v>0.74</v>
      </c>
      <c r="L273" s="37">
        <f t="shared" si="112"/>
        <v>6.208763817</v>
      </c>
      <c r="M273" s="37">
        <f t="shared" si="113"/>
        <v>43.551383732000005</v>
      </c>
      <c r="N273" s="37">
        <f t="shared" si="114"/>
        <v>3.301953766043368</v>
      </c>
      <c r="O273" s="38">
        <f t="shared" si="116"/>
        <v>38.54874813528841</v>
      </c>
      <c r="P273" s="38">
        <f t="shared" si="117"/>
        <v>1896.7230249719146</v>
      </c>
      <c r="Q273" s="38">
        <f t="shared" si="118"/>
        <v>10.90289867308798</v>
      </c>
      <c r="R273" s="38">
        <f t="shared" si="119"/>
        <v>270.40025549552405</v>
      </c>
      <c r="S273" s="38">
        <f t="shared" si="115"/>
        <v>143.80465553027727</v>
      </c>
      <c r="T273" s="38">
        <f t="shared" si="120"/>
        <v>20.50105106801695</v>
      </c>
      <c r="U273" s="16">
        <f t="shared" si="121"/>
        <v>82604.91229387168</v>
      </c>
      <c r="V273" s="16">
        <f t="shared" si="122"/>
        <v>36.0008673343921</v>
      </c>
      <c r="W273" s="16">
        <f t="shared" si="123"/>
        <v>67.69352278188597</v>
      </c>
      <c r="X273" s="16">
        <f t="shared" si="124"/>
        <v>474.8363239027683</v>
      </c>
      <c r="Z273" s="36">
        <f t="shared" si="125"/>
        <v>0.74</v>
      </c>
      <c r="AA273" s="92">
        <v>0.7477894699593435</v>
      </c>
      <c r="AB273" s="92">
        <v>-0.007789469959343487</v>
      </c>
    </row>
    <row r="274" spans="2:28" ht="14.25">
      <c r="B274" s="16" t="s">
        <v>428</v>
      </c>
      <c r="C274" s="8" t="s">
        <v>316</v>
      </c>
      <c r="D274" s="52">
        <v>4340541</v>
      </c>
      <c r="E274" s="52">
        <v>629372</v>
      </c>
      <c r="F274" s="38">
        <v>5994</v>
      </c>
      <c r="G274" s="16">
        <v>1515</v>
      </c>
      <c r="H274" s="38">
        <v>4479</v>
      </c>
      <c r="I274" s="38">
        <v>1</v>
      </c>
      <c r="J274" s="17">
        <v>0.7</v>
      </c>
      <c r="L274" s="37">
        <f t="shared" si="112"/>
        <v>6.29372</v>
      </c>
      <c r="M274" s="37">
        <f t="shared" si="113"/>
        <v>43.40541</v>
      </c>
      <c r="N274" s="37">
        <f t="shared" si="114"/>
        <v>3.2842987529517633</v>
      </c>
      <c r="O274" s="38">
        <f t="shared" si="116"/>
        <v>39.6109114384</v>
      </c>
      <c r="P274" s="38">
        <f t="shared" si="117"/>
        <v>1884.0296172681003</v>
      </c>
      <c r="Q274" s="38">
        <f t="shared" si="118"/>
        <v>10.786618298640507</v>
      </c>
      <c r="R274" s="38">
        <f t="shared" si="119"/>
        <v>273.18149702520003</v>
      </c>
      <c r="S274" s="38">
        <f t="shared" si="115"/>
        <v>142.55633393436</v>
      </c>
      <c r="T274" s="38">
        <f t="shared" si="120"/>
        <v>20.670456747427572</v>
      </c>
      <c r="U274" s="16">
        <f t="shared" si="121"/>
        <v>81777.07798966498</v>
      </c>
      <c r="V274" s="16">
        <f t="shared" si="122"/>
        <v>35.42647702679169</v>
      </c>
      <c r="W274" s="16">
        <f t="shared" si="123"/>
        <v>67.88795531851973</v>
      </c>
      <c r="X274" s="16">
        <f t="shared" si="124"/>
        <v>468.19758976599365</v>
      </c>
      <c r="Z274" s="36">
        <f t="shared" si="125"/>
        <v>0.7</v>
      </c>
      <c r="AA274" s="92">
        <v>0.6937646297597553</v>
      </c>
      <c r="AB274" s="92">
        <v>0.006235370240244675</v>
      </c>
    </row>
    <row r="275" spans="2:28" ht="14.25">
      <c r="B275" s="16" t="s">
        <v>440</v>
      </c>
      <c r="C275" s="16" t="s">
        <v>441</v>
      </c>
      <c r="D275" s="16">
        <v>4329364</v>
      </c>
      <c r="E275" s="16">
        <v>652956</v>
      </c>
      <c r="F275" s="16">
        <v>4589</v>
      </c>
      <c r="G275" s="16">
        <v>637.25</v>
      </c>
      <c r="H275" s="38">
        <v>3951.75</v>
      </c>
      <c r="I275" s="38">
        <v>4</v>
      </c>
      <c r="J275" s="17">
        <v>0.7375</v>
      </c>
      <c r="L275" s="37">
        <f t="shared" si="112"/>
        <v>6.52956</v>
      </c>
      <c r="M275" s="37">
        <f t="shared" si="113"/>
        <v>43.29364</v>
      </c>
      <c r="N275" s="37">
        <f t="shared" si="114"/>
        <v>3.2899958628302026</v>
      </c>
      <c r="O275" s="38">
        <f t="shared" si="116"/>
        <v>42.6351537936</v>
      </c>
      <c r="P275" s="38">
        <f t="shared" si="117"/>
        <v>1874.3392644496003</v>
      </c>
      <c r="Q275" s="38">
        <f t="shared" si="118"/>
        <v>10.824072777439849</v>
      </c>
      <c r="R275" s="38">
        <f t="shared" si="119"/>
        <v>282.68841999840004</v>
      </c>
      <c r="S275" s="38">
        <f t="shared" si="115"/>
        <v>142.43589648686017</v>
      </c>
      <c r="T275" s="38">
        <f t="shared" si="120"/>
        <v>21.48222538610158</v>
      </c>
      <c r="U275" s="16">
        <f t="shared" si="121"/>
        <v>81146.9693529458</v>
      </c>
      <c r="V275" s="16">
        <f t="shared" si="122"/>
        <v>35.611154656750124</v>
      </c>
      <c r="W275" s="16">
        <f t="shared" si="123"/>
        <v>70.67643264466014</v>
      </c>
      <c r="X275" s="16">
        <f t="shared" si="124"/>
        <v>468.61351016028095</v>
      </c>
      <c r="Z275" s="36">
        <f t="shared" si="125"/>
        <v>0.7375</v>
      </c>
      <c r="AA275" s="92">
        <v>0.7965657297106645</v>
      </c>
      <c r="AB275" s="92">
        <v>-0.05906572971066448</v>
      </c>
    </row>
    <row r="276" spans="2:28" ht="14.25">
      <c r="B276" s="16" t="s">
        <v>440</v>
      </c>
      <c r="C276" s="16" t="s">
        <v>441</v>
      </c>
      <c r="D276" s="16">
        <v>4329364</v>
      </c>
      <c r="E276" s="16">
        <v>652956</v>
      </c>
      <c r="F276" s="16">
        <v>4589</v>
      </c>
      <c r="G276" s="16">
        <v>976</v>
      </c>
      <c r="H276" s="38">
        <f>F276-G276</f>
        <v>3613</v>
      </c>
      <c r="I276" s="38">
        <v>3</v>
      </c>
      <c r="J276" s="17">
        <v>0.8433333333333334</v>
      </c>
      <c r="L276" s="37">
        <f t="shared" si="112"/>
        <v>6.52956</v>
      </c>
      <c r="M276" s="37">
        <f t="shared" si="113"/>
        <v>43.29364</v>
      </c>
      <c r="N276" s="37">
        <f t="shared" si="114"/>
        <v>3.2936666084785564</v>
      </c>
      <c r="O276" s="38">
        <f t="shared" si="116"/>
        <v>42.6351537936</v>
      </c>
      <c r="P276" s="38">
        <f t="shared" si="117"/>
        <v>1874.3392644496003</v>
      </c>
      <c r="Q276" s="38">
        <f t="shared" si="118"/>
        <v>10.848239727806636</v>
      </c>
      <c r="R276" s="38">
        <f t="shared" si="119"/>
        <v>282.68841999840004</v>
      </c>
      <c r="S276" s="38">
        <f t="shared" si="115"/>
        <v>142.5948164274916</v>
      </c>
      <c r="T276" s="38">
        <f t="shared" si="120"/>
        <v>21.506193740057242</v>
      </c>
      <c r="U276" s="16">
        <f t="shared" si="121"/>
        <v>81146.9693529458</v>
      </c>
      <c r="V276" s="16">
        <f t="shared" si="122"/>
        <v>35.73048495224722</v>
      </c>
      <c r="W276" s="16">
        <f t="shared" si="123"/>
        <v>70.8342321970971</v>
      </c>
      <c r="X276" s="16">
        <f t="shared" si="124"/>
        <v>469.6597854093585</v>
      </c>
      <c r="Z276" s="36">
        <f t="shared" si="125"/>
        <v>0.8433333333333334</v>
      </c>
      <c r="AA276" s="92">
        <v>0.8168104164137162</v>
      </c>
      <c r="AB276" s="92">
        <v>0.026522916919617168</v>
      </c>
    </row>
    <row r="277" spans="2:28" ht="15" thickBot="1">
      <c r="B277" s="16" t="s">
        <v>430</v>
      </c>
      <c r="C277" s="16" t="s">
        <v>284</v>
      </c>
      <c r="D277" s="16">
        <v>4322257.2765</v>
      </c>
      <c r="E277" s="16">
        <v>612252.50365</v>
      </c>
      <c r="F277" s="16">
        <v>5840</v>
      </c>
      <c r="G277" s="16">
        <v>705.3720000000001</v>
      </c>
      <c r="H277" s="38">
        <v>5134.628</v>
      </c>
      <c r="I277" s="38">
        <v>2</v>
      </c>
      <c r="J277" s="17">
        <v>0.565</v>
      </c>
      <c r="L277" s="37">
        <f t="shared" si="112"/>
        <v>6.1225250365</v>
      </c>
      <c r="M277" s="37">
        <f t="shared" si="113"/>
        <v>43.222572764999995</v>
      </c>
      <c r="N277" s="37">
        <f t="shared" si="114"/>
        <v>3.2772419392531216</v>
      </c>
      <c r="O277" s="38">
        <f t="shared" si="116"/>
        <v>37.48531282256933</v>
      </c>
      <c r="P277" s="38">
        <f t="shared" si="117"/>
        <v>1868.1907964257193</v>
      </c>
      <c r="Q277" s="38">
        <f t="shared" si="118"/>
        <v>10.74031472839956</v>
      </c>
      <c r="R277" s="38">
        <f t="shared" si="119"/>
        <v>264.6312838956555</v>
      </c>
      <c r="S277" s="38">
        <f t="shared" si="115"/>
        <v>141.65082818787775</v>
      </c>
      <c r="T277" s="38">
        <f t="shared" si="120"/>
        <v>20.064995823745047</v>
      </c>
      <c r="U277" s="16">
        <f t="shared" si="121"/>
        <v>80748.01263741395</v>
      </c>
      <c r="V277" s="16">
        <f t="shared" si="122"/>
        <v>35.19860986868904</v>
      </c>
      <c r="W277" s="16">
        <f t="shared" si="123"/>
        <v>65.75784582451601</v>
      </c>
      <c r="X277" s="16">
        <f t="shared" si="124"/>
        <v>464.2240348672512</v>
      </c>
      <c r="Z277" s="36">
        <f t="shared" si="125"/>
        <v>0.565</v>
      </c>
      <c r="AA277" s="98">
        <v>0.6219656139262497</v>
      </c>
      <c r="AB277" s="98">
        <v>-0.05696561392624977</v>
      </c>
    </row>
    <row r="278" spans="2:24" ht="14.25" hidden="1">
      <c r="B278" s="16"/>
      <c r="C278" s="8"/>
      <c r="D278" s="52"/>
      <c r="E278" s="52"/>
      <c r="F278" s="38"/>
      <c r="G278" s="16"/>
      <c r="H278" s="38"/>
      <c r="I278" s="38"/>
      <c r="J278" s="17"/>
      <c r="O278" s="29"/>
      <c r="P278" s="29"/>
      <c r="Q278" s="29"/>
      <c r="R278" s="29"/>
      <c r="S278" s="29"/>
      <c r="T278" s="29"/>
      <c r="U278" s="29"/>
      <c r="V278" s="29"/>
      <c r="W278" s="29"/>
      <c r="X278" s="29"/>
    </row>
    <row r="279" spans="2:24" ht="17.25" customHeight="1" hidden="1">
      <c r="B279" s="16"/>
      <c r="C279" s="8"/>
      <c r="D279" s="52"/>
      <c r="E279" s="52"/>
      <c r="F279" s="38"/>
      <c r="G279" s="16"/>
      <c r="H279" s="38"/>
      <c r="I279" s="38"/>
      <c r="J279" s="17"/>
      <c r="O279" s="29"/>
      <c r="P279" s="29"/>
      <c r="Q279" s="29"/>
      <c r="R279" s="29"/>
      <c r="S279" s="29"/>
      <c r="T279" s="29"/>
      <c r="U279" s="29"/>
      <c r="V279" s="29"/>
      <c r="W279" s="29"/>
      <c r="X279" s="29"/>
    </row>
    <row r="280" spans="2:24" ht="14.25" hidden="1">
      <c r="B280" s="16"/>
      <c r="C280" s="8"/>
      <c r="D280" s="52"/>
      <c r="E280" s="52"/>
      <c r="F280" s="38"/>
      <c r="G280" s="16"/>
      <c r="H280" s="38"/>
      <c r="I280" s="38"/>
      <c r="J280" s="17"/>
      <c r="O280" s="29"/>
      <c r="P280" s="29"/>
      <c r="Q280" s="29"/>
      <c r="R280" s="29"/>
      <c r="S280" s="29"/>
      <c r="T280" s="29"/>
      <c r="U280" s="29"/>
      <c r="V280" s="29"/>
      <c r="W280" s="29"/>
      <c r="X280" s="29"/>
    </row>
    <row r="281" spans="2:24" ht="14.25" hidden="1">
      <c r="B281" s="16"/>
      <c r="C281" s="8"/>
      <c r="D281" s="52"/>
      <c r="E281" s="52"/>
      <c r="F281" s="38"/>
      <c r="G281" s="16"/>
      <c r="H281" s="38"/>
      <c r="I281" s="38"/>
      <c r="J281" s="17"/>
      <c r="O281" s="29"/>
      <c r="P281" s="29"/>
      <c r="Q281" s="29"/>
      <c r="R281" s="29"/>
      <c r="S281" s="29"/>
      <c r="T281" s="29"/>
      <c r="U281" s="29"/>
      <c r="V281" s="29"/>
      <c r="W281" s="29"/>
      <c r="X281" s="29"/>
    </row>
    <row r="282" spans="2:24" ht="14.25" hidden="1">
      <c r="B282" s="16"/>
      <c r="C282" s="8"/>
      <c r="D282" s="52"/>
      <c r="E282" s="52"/>
      <c r="F282" s="38"/>
      <c r="G282" s="16"/>
      <c r="H282" s="38"/>
      <c r="I282" s="38"/>
      <c r="J282" s="17"/>
      <c r="O282" s="29"/>
      <c r="P282" s="29"/>
      <c r="Q282" s="29"/>
      <c r="R282" s="29"/>
      <c r="S282" s="29"/>
      <c r="T282" s="29"/>
      <c r="U282" s="29"/>
      <c r="V282" s="29"/>
      <c r="W282" s="29"/>
      <c r="X282" s="29"/>
    </row>
    <row r="283" spans="2:24" ht="14.25" hidden="1">
      <c r="B283" s="16"/>
      <c r="C283" s="8"/>
      <c r="D283" s="52"/>
      <c r="E283" s="52"/>
      <c r="F283" s="38"/>
      <c r="G283" s="16"/>
      <c r="H283" s="38"/>
      <c r="I283" s="38"/>
      <c r="J283" s="17"/>
      <c r="O283" s="29"/>
      <c r="P283" s="29"/>
      <c r="Q283" s="29"/>
      <c r="R283" s="29"/>
      <c r="S283" s="29"/>
      <c r="T283" s="29"/>
      <c r="U283" s="29"/>
      <c r="V283" s="29"/>
      <c r="W283" s="29"/>
      <c r="X283" s="29"/>
    </row>
    <row r="284" spans="2:24" ht="14.25" hidden="1">
      <c r="B284" s="16"/>
      <c r="C284" s="8"/>
      <c r="D284" s="52"/>
      <c r="E284" s="52"/>
      <c r="F284" s="38"/>
      <c r="G284" s="16"/>
      <c r="H284" s="38"/>
      <c r="I284" s="38"/>
      <c r="J284" s="17"/>
      <c r="O284" s="29"/>
      <c r="P284" s="29"/>
      <c r="Q284" s="29"/>
      <c r="R284" s="29"/>
      <c r="S284" s="29"/>
      <c r="T284" s="29"/>
      <c r="U284" s="29"/>
      <c r="V284" s="29"/>
      <c r="W284" s="29"/>
      <c r="X284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Natural Resources</dc:creator>
  <cp:keywords/>
  <dc:description/>
  <cp:lastModifiedBy>Jeff Quick</cp:lastModifiedBy>
  <cp:lastPrinted>2012-04-06T17:31:49Z</cp:lastPrinted>
  <dcterms:created xsi:type="dcterms:W3CDTF">2011-01-10T14:00:55Z</dcterms:created>
  <dcterms:modified xsi:type="dcterms:W3CDTF">2012-07-17T20:00:50Z</dcterms:modified>
  <cp:category/>
  <cp:version/>
  <cp:contentType/>
  <cp:contentStatus/>
</cp:coreProperties>
</file>