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electricity5.0\"/>
    </mc:Choice>
  </mc:AlternateContent>
  <xr:revisionPtr revIDLastSave="0" documentId="8_{650FA97B-A780-4D42-8C7A-9E9709A835CC}" xr6:coauthVersionLast="47" xr6:coauthVersionMax="47" xr10:uidLastSave="{00000000-0000-0000-0000-000000000000}"/>
  <bookViews>
    <workbookView xWindow="-28920" yWindow="-120" windowWidth="29040" windowHeight="15720" xr2:uid="{00AFCAB3-0D93-404A-A0BA-6F6CE3FD9890}"/>
  </bookViews>
  <sheets>
    <sheet name="T 5.21 &amp; F 5.3" sheetId="1" r:id="rId1"/>
  </sheets>
  <definedNames>
    <definedName name="_xlnm.Print_Area" localSheetId="0">'T 5.21 &amp; F 5.3'!$A$1:$AB$63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D5" i="1" s="1"/>
  <c r="E5" i="1"/>
  <c r="G5" i="1"/>
  <c r="I5" i="1" s="1"/>
  <c r="J5" i="1"/>
  <c r="L5" i="1"/>
  <c r="N5" i="1"/>
  <c r="O5" i="1"/>
  <c r="A6" i="1"/>
  <c r="A7" i="1" s="1"/>
  <c r="A8" i="1" s="1"/>
  <c r="A9" i="1" s="1"/>
  <c r="A10" i="1" s="1"/>
  <c r="A11" i="1" s="1"/>
  <c r="A12" i="1" s="1"/>
  <c r="A13" i="1" s="1"/>
  <c r="A14" i="1" s="1"/>
  <c r="B6" i="1"/>
  <c r="D6" i="1" s="1"/>
  <c r="E6" i="1"/>
  <c r="G6" i="1"/>
  <c r="I6" i="1"/>
  <c r="J6" i="1"/>
  <c r="L6" i="1"/>
  <c r="N6" i="1"/>
  <c r="O6" i="1"/>
  <c r="B7" i="1"/>
  <c r="D7" i="1"/>
  <c r="E7" i="1"/>
  <c r="G7" i="1"/>
  <c r="I7" i="1" s="1"/>
  <c r="J7" i="1"/>
  <c r="L7" i="1"/>
  <c r="N7" i="1" s="1"/>
  <c r="O7" i="1"/>
  <c r="B8" i="1"/>
  <c r="D8" i="1"/>
  <c r="E8" i="1"/>
  <c r="G8" i="1"/>
  <c r="I8" i="1" s="1"/>
  <c r="J8" i="1"/>
  <c r="L8" i="1"/>
  <c r="N8" i="1"/>
  <c r="O8" i="1"/>
  <c r="B9" i="1"/>
  <c r="D9" i="1"/>
  <c r="E9" i="1"/>
  <c r="G9" i="1"/>
  <c r="I9" i="1" s="1"/>
  <c r="J9" i="1"/>
  <c r="L9" i="1"/>
  <c r="N9" i="1"/>
  <c r="O9" i="1"/>
  <c r="B10" i="1"/>
  <c r="D10" i="1" s="1"/>
  <c r="E10" i="1"/>
  <c r="G10" i="1"/>
  <c r="I10" i="1"/>
  <c r="J10" i="1"/>
  <c r="L10" i="1"/>
  <c r="N10" i="1"/>
  <c r="O10" i="1"/>
  <c r="B11" i="1"/>
  <c r="D11" i="1"/>
  <c r="E11" i="1"/>
  <c r="G11" i="1"/>
  <c r="I11" i="1" s="1"/>
  <c r="J11" i="1"/>
  <c r="L11" i="1"/>
  <c r="N11" i="1" s="1"/>
  <c r="O11" i="1"/>
  <c r="B12" i="1"/>
  <c r="D12" i="1"/>
  <c r="E12" i="1"/>
  <c r="G12" i="1"/>
  <c r="I12" i="1" s="1"/>
  <c r="J12" i="1"/>
  <c r="L12" i="1"/>
  <c r="N12" i="1"/>
  <c r="O12" i="1"/>
  <c r="B13" i="1"/>
  <c r="D13" i="1"/>
  <c r="E13" i="1"/>
  <c r="G13" i="1"/>
  <c r="I13" i="1" s="1"/>
  <c r="J13" i="1"/>
  <c r="L13" i="1"/>
  <c r="N13" i="1"/>
  <c r="O13" i="1"/>
  <c r="B14" i="1"/>
  <c r="D14" i="1" s="1"/>
  <c r="E14" i="1"/>
  <c r="G14" i="1"/>
  <c r="I14" i="1"/>
  <c r="J14" i="1"/>
  <c r="L14" i="1"/>
  <c r="N14" i="1"/>
  <c r="O14" i="1"/>
  <c r="B15" i="1"/>
  <c r="D15" i="1" s="1"/>
  <c r="E15" i="1"/>
  <c r="G15" i="1"/>
  <c r="I15" i="1"/>
  <c r="J15" i="1"/>
  <c r="L15" i="1"/>
  <c r="N15" i="1" s="1"/>
  <c r="O15" i="1"/>
  <c r="A16" i="1"/>
  <c r="B16" i="1"/>
  <c r="D16" i="1"/>
  <c r="E16" i="1"/>
  <c r="G16" i="1"/>
  <c r="I16" i="1"/>
  <c r="J16" i="1"/>
  <c r="L16" i="1"/>
  <c r="N16" i="1" s="1"/>
  <c r="O16" i="1"/>
  <c r="A17" i="1"/>
  <c r="A18" i="1" s="1"/>
  <c r="A19" i="1" s="1"/>
  <c r="A20" i="1" s="1"/>
  <c r="A21" i="1" s="1"/>
  <c r="B17" i="1"/>
  <c r="D17" i="1" s="1"/>
  <c r="E17" i="1"/>
  <c r="G17" i="1"/>
  <c r="I17" i="1" s="1"/>
  <c r="J17" i="1"/>
  <c r="L17" i="1"/>
  <c r="N17" i="1"/>
  <c r="O17" i="1"/>
  <c r="B18" i="1"/>
  <c r="D18" i="1" s="1"/>
  <c r="E18" i="1"/>
  <c r="G18" i="1"/>
  <c r="I18" i="1"/>
  <c r="J18" i="1"/>
  <c r="L18" i="1"/>
  <c r="N18" i="1" s="1"/>
  <c r="O18" i="1"/>
  <c r="B19" i="1"/>
  <c r="D19" i="1" s="1"/>
  <c r="E19" i="1"/>
  <c r="G19" i="1"/>
  <c r="I19" i="1"/>
  <c r="J19" i="1"/>
  <c r="L19" i="1"/>
  <c r="N19" i="1" s="1"/>
  <c r="O19" i="1"/>
  <c r="B20" i="1"/>
  <c r="D20" i="1"/>
  <c r="E20" i="1"/>
  <c r="G20" i="1"/>
  <c r="I20" i="1"/>
  <c r="J20" i="1"/>
  <c r="L20" i="1"/>
  <c r="N20" i="1" s="1"/>
  <c r="O20" i="1"/>
  <c r="B21" i="1"/>
  <c r="D21" i="1" s="1"/>
  <c r="E21" i="1"/>
  <c r="G21" i="1"/>
  <c r="I21" i="1" s="1"/>
  <c r="J21" i="1"/>
  <c r="L21" i="1"/>
  <c r="N21" i="1"/>
  <c r="O21" i="1"/>
  <c r="B22" i="1"/>
  <c r="D22" i="1"/>
  <c r="E22" i="1"/>
  <c r="G22" i="1"/>
  <c r="I22" i="1" s="1"/>
  <c r="J22" i="1"/>
  <c r="L22" i="1"/>
  <c r="N22" i="1"/>
  <c r="O22" i="1"/>
  <c r="B23" i="1"/>
  <c r="D23" i="1" s="1"/>
  <c r="E23" i="1"/>
  <c r="G23" i="1"/>
  <c r="I23" i="1"/>
  <c r="J23" i="1"/>
  <c r="L23" i="1"/>
  <c r="N23" i="1" s="1"/>
  <c r="O23" i="1"/>
  <c r="B24" i="1"/>
  <c r="D24" i="1" s="1"/>
  <c r="E24" i="1"/>
  <c r="G24" i="1"/>
  <c r="I24" i="1"/>
  <c r="J24" i="1"/>
  <c r="L24" i="1"/>
  <c r="N24" i="1" s="1"/>
  <c r="O24" i="1"/>
  <c r="B25" i="1"/>
  <c r="D25" i="1" s="1"/>
  <c r="E25" i="1"/>
  <c r="G25" i="1"/>
  <c r="I25" i="1"/>
  <c r="J25" i="1"/>
  <c r="L25" i="1"/>
  <c r="N25" i="1" s="1"/>
  <c r="O25" i="1"/>
  <c r="B26" i="1"/>
  <c r="D26" i="1"/>
  <c r="E26" i="1"/>
  <c r="G26" i="1"/>
  <c r="I26" i="1" s="1"/>
  <c r="J26" i="1"/>
  <c r="L26" i="1"/>
  <c r="N26" i="1" s="1"/>
  <c r="O26" i="1"/>
  <c r="B27" i="1"/>
  <c r="D27" i="1"/>
  <c r="E27" i="1"/>
  <c r="G27" i="1"/>
  <c r="I27" i="1" s="1"/>
  <c r="J27" i="1"/>
  <c r="L27" i="1"/>
  <c r="N27" i="1" s="1"/>
  <c r="O27" i="1"/>
  <c r="B28" i="1"/>
  <c r="D28" i="1"/>
  <c r="E28" i="1"/>
  <c r="G28" i="1"/>
  <c r="I28" i="1" s="1"/>
  <c r="J28" i="1"/>
  <c r="L28" i="1"/>
  <c r="N28" i="1"/>
  <c r="O28" i="1"/>
  <c r="B29" i="1"/>
  <c r="D29" i="1" s="1"/>
  <c r="E29" i="1"/>
  <c r="G29" i="1"/>
  <c r="I29" i="1" s="1"/>
  <c r="J29" i="1"/>
  <c r="L29" i="1"/>
  <c r="N29" i="1"/>
  <c r="O29" i="1"/>
  <c r="B30" i="1"/>
  <c r="D30" i="1" s="1"/>
  <c r="E30" i="1"/>
  <c r="G30" i="1"/>
  <c r="I30" i="1"/>
  <c r="J30" i="1"/>
  <c r="L30" i="1"/>
  <c r="N30" i="1"/>
  <c r="O30" i="1"/>
  <c r="B31" i="1"/>
  <c r="D31" i="1" s="1"/>
  <c r="E31" i="1"/>
  <c r="G31" i="1"/>
  <c r="I31" i="1" s="1"/>
  <c r="J31" i="1"/>
  <c r="L31" i="1"/>
  <c r="N31" i="1" s="1"/>
  <c r="O31" i="1"/>
  <c r="B32" i="1"/>
  <c r="D32" i="1" s="1"/>
  <c r="E32" i="1"/>
  <c r="G32" i="1"/>
  <c r="I32" i="1"/>
  <c r="J32" i="1"/>
  <c r="L32" i="1"/>
  <c r="N32" i="1" s="1"/>
  <c r="O32" i="1"/>
  <c r="B33" i="1"/>
  <c r="D33" i="1" s="1"/>
  <c r="E33" i="1"/>
  <c r="G33" i="1"/>
  <c r="I33" i="1"/>
  <c r="J33" i="1"/>
  <c r="L33" i="1"/>
  <c r="N33" i="1" s="1"/>
  <c r="O33" i="1"/>
  <c r="B34" i="1"/>
  <c r="D34" i="1" s="1"/>
  <c r="E34" i="1"/>
  <c r="G34" i="1"/>
  <c r="I34" i="1" s="1"/>
  <c r="J34" i="1"/>
  <c r="L34" i="1"/>
  <c r="N34" i="1"/>
  <c r="O34" i="1"/>
  <c r="B35" i="1"/>
  <c r="D35" i="1"/>
  <c r="E35" i="1"/>
  <c r="G35" i="1"/>
  <c r="I35" i="1"/>
  <c r="J35" i="1"/>
  <c r="L35" i="1"/>
  <c r="N35" i="1" s="1"/>
  <c r="O35" i="1"/>
  <c r="B36" i="1"/>
  <c r="D36" i="1"/>
  <c r="E36" i="1"/>
  <c r="G36" i="1"/>
  <c r="I36" i="1" s="1"/>
  <c r="J36" i="1"/>
  <c r="L36" i="1"/>
  <c r="N36" i="1"/>
  <c r="O36" i="1"/>
  <c r="B37" i="1"/>
  <c r="D37" i="1" s="1"/>
  <c r="E37" i="1"/>
  <c r="G37" i="1"/>
  <c r="I37" i="1"/>
  <c r="J37" i="1"/>
  <c r="L37" i="1"/>
  <c r="N37" i="1"/>
  <c r="O37" i="1"/>
  <c r="B38" i="1"/>
  <c r="D38" i="1"/>
  <c r="E38" i="1"/>
  <c r="G38" i="1"/>
  <c r="I38" i="1" s="1"/>
  <c r="J38" i="1"/>
  <c r="L38" i="1"/>
  <c r="N38" i="1"/>
  <c r="O38" i="1"/>
  <c r="B39" i="1"/>
  <c r="D39" i="1" s="1"/>
  <c r="E39" i="1"/>
  <c r="G39" i="1"/>
  <c r="I39" i="1"/>
  <c r="J39" i="1"/>
  <c r="L39" i="1"/>
  <c r="N39" i="1" s="1"/>
  <c r="O39" i="1"/>
  <c r="B40" i="1"/>
  <c r="D40" i="1"/>
  <c r="E40" i="1"/>
  <c r="G40" i="1"/>
  <c r="I40" i="1"/>
  <c r="J40" i="1"/>
  <c r="L40" i="1"/>
  <c r="N40" i="1"/>
  <c r="O40" i="1"/>
  <c r="B41" i="1"/>
  <c r="D41" i="1" s="1"/>
  <c r="E41" i="1"/>
  <c r="G41" i="1"/>
  <c r="I41" i="1"/>
  <c r="J41" i="1"/>
  <c r="L41" i="1"/>
  <c r="N41" i="1" s="1"/>
  <c r="O41" i="1"/>
  <c r="B42" i="1"/>
  <c r="D42" i="1"/>
  <c r="E42" i="1"/>
  <c r="G42" i="1"/>
  <c r="I42" i="1" s="1"/>
  <c r="J42" i="1"/>
  <c r="L42" i="1"/>
  <c r="N42" i="1"/>
  <c r="O42" i="1"/>
  <c r="B43" i="1"/>
  <c r="D43" i="1"/>
  <c r="E43" i="1"/>
  <c r="G43" i="1"/>
  <c r="I43" i="1"/>
  <c r="J43" i="1"/>
  <c r="L43" i="1"/>
  <c r="N43" i="1" s="1"/>
  <c r="O43" i="1"/>
  <c r="B44" i="1"/>
  <c r="D44" i="1"/>
  <c r="E44" i="1"/>
  <c r="G44" i="1"/>
  <c r="I44" i="1" s="1"/>
  <c r="J44" i="1"/>
  <c r="L44" i="1"/>
  <c r="N44" i="1"/>
  <c r="O44" i="1"/>
  <c r="B45" i="1"/>
  <c r="D45" i="1" s="1"/>
  <c r="E45" i="1"/>
  <c r="G45" i="1"/>
  <c r="I45" i="1" s="1"/>
  <c r="J45" i="1"/>
  <c r="L45" i="1"/>
  <c r="N45" i="1"/>
  <c r="O45" i="1"/>
  <c r="B46" i="1"/>
  <c r="D46" i="1" s="1"/>
  <c r="E46" i="1"/>
  <c r="G46" i="1"/>
  <c r="I46" i="1" s="1"/>
  <c r="J46" i="1"/>
  <c r="L46" i="1"/>
  <c r="N46" i="1"/>
  <c r="O46" i="1"/>
  <c r="B47" i="1"/>
  <c r="D47" i="1" s="1"/>
  <c r="E47" i="1"/>
  <c r="G47" i="1"/>
  <c r="I47" i="1"/>
  <c r="J47" i="1"/>
  <c r="L47" i="1"/>
  <c r="N47" i="1" s="1"/>
  <c r="O47" i="1"/>
  <c r="B48" i="1"/>
  <c r="D48" i="1" s="1"/>
  <c r="E48" i="1"/>
  <c r="G48" i="1"/>
  <c r="I48" i="1"/>
  <c r="J48" i="1"/>
  <c r="L48" i="1"/>
  <c r="N48" i="1"/>
  <c r="O48" i="1"/>
  <c r="B49" i="1"/>
  <c r="D49" i="1" s="1"/>
  <c r="E49" i="1"/>
  <c r="G49" i="1"/>
  <c r="I49" i="1"/>
  <c r="J49" i="1"/>
  <c r="L49" i="1"/>
  <c r="N49" i="1" s="1"/>
  <c r="O49" i="1"/>
  <c r="B50" i="1"/>
  <c r="D50" i="1"/>
  <c r="E50" i="1"/>
  <c r="G50" i="1"/>
  <c r="I50" i="1" s="1"/>
  <c r="J50" i="1"/>
  <c r="L50" i="1"/>
  <c r="N50" i="1" s="1"/>
  <c r="O50" i="1"/>
  <c r="B51" i="1"/>
  <c r="D51" i="1"/>
  <c r="E51" i="1"/>
  <c r="G51" i="1"/>
  <c r="I51" i="1"/>
  <c r="J51" i="1"/>
  <c r="L51" i="1"/>
  <c r="N51" i="1" s="1"/>
  <c r="O51" i="1"/>
  <c r="B52" i="1"/>
  <c r="D52" i="1"/>
  <c r="E52" i="1"/>
  <c r="G52" i="1"/>
  <c r="I52" i="1" s="1"/>
  <c r="J52" i="1"/>
  <c r="L52" i="1"/>
  <c r="N52" i="1"/>
  <c r="O52" i="1"/>
  <c r="B53" i="1"/>
  <c r="D53" i="1" s="1"/>
  <c r="E53" i="1"/>
  <c r="G53" i="1"/>
  <c r="I53" i="1" s="1"/>
  <c r="J53" i="1"/>
  <c r="L53" i="1"/>
  <c r="N53" i="1"/>
  <c r="O53" i="1"/>
  <c r="B54" i="1"/>
  <c r="D54" i="1"/>
  <c r="E54" i="1"/>
  <c r="G54" i="1"/>
  <c r="I54" i="1" s="1"/>
  <c r="J54" i="1"/>
  <c r="L54" i="1"/>
  <c r="N54" i="1"/>
  <c r="O54" i="1"/>
  <c r="B55" i="1"/>
  <c r="D55" i="1" s="1"/>
  <c r="E55" i="1"/>
  <c r="G55" i="1"/>
  <c r="I55" i="1" s="1"/>
  <c r="J55" i="1"/>
  <c r="L55" i="1"/>
  <c r="N55" i="1" s="1"/>
  <c r="O55" i="1"/>
  <c r="B56" i="1"/>
  <c r="D56" i="1" s="1"/>
  <c r="E56" i="1"/>
  <c r="G56" i="1"/>
  <c r="I56" i="1"/>
  <c r="J56" i="1"/>
  <c r="L56" i="1"/>
  <c r="N56" i="1"/>
  <c r="O56" i="1"/>
  <c r="B57" i="1"/>
  <c r="D57" i="1" s="1"/>
  <c r="E57" i="1"/>
  <c r="G57" i="1"/>
  <c r="I57" i="1"/>
  <c r="J57" i="1"/>
  <c r="L57" i="1"/>
  <c r="N57" i="1" s="1"/>
  <c r="O57" i="1"/>
  <c r="B58" i="1"/>
  <c r="D58" i="1" s="1"/>
  <c r="E58" i="1"/>
  <c r="G58" i="1"/>
  <c r="I58" i="1" s="1"/>
  <c r="J58" i="1"/>
  <c r="L58" i="1"/>
  <c r="N58" i="1"/>
  <c r="O58" i="1"/>
</calcChain>
</file>

<file path=xl/sharedStrings.xml><?xml version="1.0" encoding="utf-8"?>
<sst xmlns="http://schemas.openxmlformats.org/spreadsheetml/2006/main" count="27" uniqueCount="27">
  <si>
    <t>1 - U.S. Department of Labor, Bureau of Labor Statistics, Series ID: CUUR0000SA0</t>
  </si>
  <si>
    <t>EIA, Electric Power Monthly</t>
  </si>
  <si>
    <t>Source:</t>
  </si>
  <si>
    <t>Only includes electric utilities</t>
  </si>
  <si>
    <t>Note:</t>
  </si>
  <si>
    <r>
      <t>CPI</t>
    </r>
    <r>
      <rPr>
        <vertAlign val="superscript"/>
        <sz val="7"/>
        <rFont val="Times New Roman"/>
        <family val="1"/>
      </rPr>
      <t>1</t>
    </r>
  </si>
  <si>
    <t>Million              Btu               per                Barrel</t>
  </si>
  <si>
    <r>
      <t xml:space="preserve">Real                  </t>
    </r>
    <r>
      <rPr>
        <sz val="6"/>
        <rFont val="Times New Roman"/>
        <family val="1"/>
      </rPr>
      <t xml:space="preserve"> Dollars                    per                 Million                 Btu</t>
    </r>
  </si>
  <si>
    <r>
      <t>Real</t>
    </r>
    <r>
      <rPr>
        <sz val="6"/>
        <color indexed="9"/>
        <rFont val="Times New Roman"/>
        <family val="1"/>
      </rPr>
      <t xml:space="preserve">             </t>
    </r>
    <r>
      <rPr>
        <sz val="6"/>
        <rFont val="Times New Roman"/>
        <family val="1"/>
      </rPr>
      <t xml:space="preserve">   Dollars                  per                     Barrel</t>
    </r>
  </si>
  <si>
    <r>
      <t>Nominal</t>
    </r>
    <r>
      <rPr>
        <sz val="6"/>
        <color indexed="9"/>
        <rFont val="Times New Roman"/>
        <family val="1"/>
      </rPr>
      <t xml:space="preserve">         </t>
    </r>
    <r>
      <rPr>
        <sz val="6"/>
        <rFont val="Times New Roman"/>
        <family val="1"/>
      </rPr>
      <t xml:space="preserve">  Dollars            per               Million              Btu</t>
    </r>
  </si>
  <si>
    <r>
      <t>Nominal</t>
    </r>
    <r>
      <rPr>
        <sz val="6"/>
        <color indexed="9"/>
        <rFont val="Times New Roman"/>
        <family val="1"/>
      </rPr>
      <t xml:space="preserve">              </t>
    </r>
    <r>
      <rPr>
        <sz val="6"/>
        <rFont val="Times New Roman"/>
        <family val="1"/>
      </rPr>
      <t>Dollars              per            Barrel</t>
    </r>
  </si>
  <si>
    <t>Million                           Btu                           per                             Thousand                   cf</t>
  </si>
  <si>
    <r>
      <t xml:space="preserve">Real            </t>
    </r>
    <r>
      <rPr>
        <sz val="6"/>
        <rFont val="Times New Roman"/>
        <family val="1"/>
      </rPr>
      <t xml:space="preserve"> Dollars               per               Million                           Btu</t>
    </r>
  </si>
  <si>
    <r>
      <t>Real</t>
    </r>
    <r>
      <rPr>
        <sz val="6"/>
        <color indexed="9"/>
        <rFont val="Times New Roman"/>
        <family val="1"/>
      </rPr>
      <t xml:space="preserve">              </t>
    </r>
    <r>
      <rPr>
        <sz val="6"/>
        <rFont val="Times New Roman"/>
        <family val="1"/>
      </rPr>
      <t>Dollars                per               Thousand                  cf</t>
    </r>
  </si>
  <si>
    <r>
      <t>Nominal</t>
    </r>
    <r>
      <rPr>
        <sz val="6"/>
        <color indexed="9"/>
        <rFont val="Times New Roman"/>
        <family val="1"/>
      </rPr>
      <t xml:space="preserve">                </t>
    </r>
    <r>
      <rPr>
        <sz val="6"/>
        <rFont val="Times New Roman"/>
        <family val="1"/>
      </rPr>
      <t xml:space="preserve">  Dollars                per               Million               Btu</t>
    </r>
  </si>
  <si>
    <r>
      <t xml:space="preserve">Nominal  </t>
    </r>
    <r>
      <rPr>
        <sz val="6"/>
        <color indexed="9"/>
        <rFont val="Times New Roman"/>
        <family val="1"/>
      </rPr>
      <t xml:space="preserve"> </t>
    </r>
    <r>
      <rPr>
        <sz val="6"/>
        <rFont val="Times New Roman"/>
        <family val="1"/>
      </rPr>
      <t xml:space="preserve">              Dollars                 per               Thousand                cf</t>
    </r>
  </si>
  <si>
    <t>Million                 Btu              per               Short                   Ton</t>
  </si>
  <si>
    <r>
      <t>Real</t>
    </r>
    <r>
      <rPr>
        <sz val="6"/>
        <rFont val="Times New Roman"/>
        <family val="1"/>
      </rPr>
      <t xml:space="preserve">               Dollars             per              Million                Btu</t>
    </r>
  </si>
  <si>
    <r>
      <t>Real</t>
    </r>
    <r>
      <rPr>
        <sz val="6"/>
        <color indexed="9"/>
        <rFont val="Times New Roman"/>
        <family val="1"/>
      </rPr>
      <t xml:space="preserve"> </t>
    </r>
    <r>
      <rPr>
        <sz val="6"/>
        <rFont val="Times New Roman"/>
        <family val="1"/>
      </rPr>
      <t xml:space="preserve">             Dollars              per            Short          Ton</t>
    </r>
  </si>
  <si>
    <r>
      <t>Nominal</t>
    </r>
    <r>
      <rPr>
        <sz val="6"/>
        <color indexed="9"/>
        <rFont val="Times New Roman"/>
        <family val="1"/>
      </rPr>
      <t xml:space="preserve"> </t>
    </r>
    <r>
      <rPr>
        <sz val="6"/>
        <rFont val="Times New Roman"/>
        <family val="1"/>
      </rPr>
      <t>Dollars                 per                Million                Btu</t>
    </r>
  </si>
  <si>
    <r>
      <t>Nominal</t>
    </r>
    <r>
      <rPr>
        <sz val="6"/>
        <color indexed="9"/>
        <rFont val="Times New Roman"/>
        <family val="1"/>
      </rPr>
      <t xml:space="preserve"> </t>
    </r>
    <r>
      <rPr>
        <sz val="6"/>
        <rFont val="Times New Roman"/>
        <family val="1"/>
      </rPr>
      <t>Dollars              per           Short            Ton</t>
    </r>
  </si>
  <si>
    <t>Light Oil</t>
  </si>
  <si>
    <t>Natural Gas</t>
  </si>
  <si>
    <t>Coal</t>
  </si>
  <si>
    <t>Year</t>
  </si>
  <si>
    <t>Cost of Fuel to Generate Electricity in Utah, 1970-2023</t>
  </si>
  <si>
    <t>Table 5.21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</si>
</sst>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#,##0.0"/>
  </numFmts>
  <fonts count="24" x14ac:knownFonts="1">
    <font>
      <sz val="10"/>
      <name val="Arial"/>
    </font>
    <font>
      <sz val="11"/>
      <color theme="1"/>
      <name val="Aptos Narrow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6"/>
      <name val="Times New Roman"/>
      <family val="1"/>
    </font>
    <font>
      <sz val="6"/>
      <color indexed="10"/>
      <name val="Times New Roman"/>
      <family val="1"/>
    </font>
    <font>
      <sz val="6"/>
      <color indexed="9"/>
      <name val="Times New Roman"/>
      <family val="1"/>
    </font>
    <font>
      <sz val="8"/>
      <color indexed="9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5" fontId="6" fillId="2" borderId="0"/>
    <xf numFmtId="0" fontId="1" fillId="0" borderId="0"/>
    <xf numFmtId="0" fontId="6" fillId="0" borderId="0"/>
    <xf numFmtId="0" fontId="6" fillId="2" borderId="0"/>
    <xf numFmtId="0" fontId="6" fillId="2" borderId="0"/>
    <xf numFmtId="0" fontId="6" fillId="2" borderId="0"/>
  </cellStyleXfs>
  <cellXfs count="9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/>
    <xf numFmtId="164" fontId="2" fillId="0" borderId="0" xfId="0" applyNumberFormat="1" applyFont="1" applyAlignment="1">
      <alignment vertical="center"/>
    </xf>
    <xf numFmtId="0" fontId="3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1" applyFont="1" applyFill="1" applyAlignment="1" applyProtection="1">
      <alignment vertical="center"/>
    </xf>
    <xf numFmtId="165" fontId="5" fillId="0" borderId="0" xfId="1" applyNumberFormat="1" applyFont="1" applyAlignment="1" applyProtection="1">
      <alignment horizontal="left" vertical="center"/>
    </xf>
    <xf numFmtId="165" fontId="5" fillId="0" borderId="0" xfId="1" applyNumberFormat="1" applyFont="1" applyAlignment="1" applyProtection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2" fontId="2" fillId="0" borderId="0" xfId="2" applyNumberFormat="1" applyFont="1" applyFill="1" applyAlignment="1">
      <alignment vertical="center"/>
    </xf>
    <xf numFmtId="164" fontId="2" fillId="0" borderId="0" xfId="2" applyNumberFormat="1" applyFont="1" applyFill="1" applyAlignment="1">
      <alignment vertical="center"/>
    </xf>
    <xf numFmtId="165" fontId="2" fillId="0" borderId="0" xfId="2" applyFont="1" applyFill="1" applyAlignment="1">
      <alignment vertical="center"/>
    </xf>
    <xf numFmtId="0" fontId="7" fillId="0" borderId="0" xfId="0" applyFont="1" applyAlignment="1">
      <alignment vertical="center"/>
    </xf>
    <xf numFmtId="165" fontId="3" fillId="0" borderId="1" xfId="0" applyNumberFormat="1" applyFont="1" applyBorder="1" applyAlignment="1">
      <alignment horizontal="center"/>
    </xf>
    <xf numFmtId="2" fontId="3" fillId="0" borderId="0" xfId="2" applyNumberFormat="1" applyFont="1" applyFill="1" applyAlignment="1">
      <alignment vertical="center"/>
    </xf>
    <xf numFmtId="2" fontId="3" fillId="4" borderId="2" xfId="0" applyNumberFormat="1" applyFont="1" applyFill="1" applyBorder="1" applyAlignment="1">
      <alignment horizontal="right" vertical="center"/>
    </xf>
    <xf numFmtId="4" fontId="3" fillId="4" borderId="2" xfId="2" applyNumberFormat="1" applyFont="1" applyFill="1" applyBorder="1" applyAlignment="1">
      <alignment horizontal="right" vertical="center"/>
    </xf>
    <xf numFmtId="2" fontId="3" fillId="4" borderId="2" xfId="2" applyNumberFormat="1" applyFont="1" applyFill="1" applyBorder="1" applyAlignment="1">
      <alignment horizontal="right" vertical="center"/>
    </xf>
    <xf numFmtId="4" fontId="3" fillId="4" borderId="3" xfId="2" applyNumberFormat="1" applyFont="1" applyFill="1" applyBorder="1" applyAlignment="1">
      <alignment horizontal="right" vertical="center"/>
    </xf>
    <xf numFmtId="164" fontId="3" fillId="4" borderId="2" xfId="0" applyNumberFormat="1" applyFont="1" applyFill="1" applyBorder="1" applyAlignment="1">
      <alignment horizontal="right" vertical="center"/>
    </xf>
    <xf numFmtId="4" fontId="8" fillId="4" borderId="2" xfId="2" applyNumberFormat="1" applyFont="1" applyFill="1" applyBorder="1" applyAlignment="1">
      <alignment horizontal="right" vertical="center"/>
    </xf>
    <xf numFmtId="4" fontId="8" fillId="4" borderId="3" xfId="2" applyNumberFormat="1" applyFont="1" applyFill="1" applyBorder="1" applyAlignment="1">
      <alignment horizontal="right" vertical="center"/>
    </xf>
    <xf numFmtId="1" fontId="3" fillId="4" borderId="2" xfId="2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165" fontId="3" fillId="3" borderId="4" xfId="0" applyNumberFormat="1" applyFont="1" applyFill="1" applyBorder="1" applyAlignment="1">
      <alignment horizontal="center"/>
    </xf>
    <xf numFmtId="2" fontId="3" fillId="3" borderId="0" xfId="2" applyNumberFormat="1" applyFont="1" applyFill="1" applyAlignment="1">
      <alignment vertical="center"/>
    </xf>
    <xf numFmtId="2" fontId="3" fillId="3" borderId="0" xfId="0" applyNumberFormat="1" applyFont="1" applyFill="1" applyAlignment="1">
      <alignment horizontal="right" vertical="center"/>
    </xf>
    <xf numFmtId="4" fontId="3" fillId="3" borderId="0" xfId="2" applyNumberFormat="1" applyFont="1" applyFill="1" applyAlignment="1">
      <alignment horizontal="right" vertical="center"/>
    </xf>
    <xf numFmtId="2" fontId="8" fillId="0" borderId="0" xfId="3" applyNumberFormat="1" applyFont="1" applyAlignment="1">
      <alignment horizontal="right" wrapText="1"/>
    </xf>
    <xf numFmtId="4" fontId="3" fillId="3" borderId="5" xfId="2" applyNumberFormat="1" applyFont="1" applyFill="1" applyBorder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2" fontId="3" fillId="3" borderId="0" xfId="2" applyNumberFormat="1" applyFont="1" applyFill="1" applyAlignment="1">
      <alignment horizontal="right" vertical="center"/>
    </xf>
    <xf numFmtId="4" fontId="8" fillId="3" borderId="0" xfId="2" applyNumberFormat="1" applyFont="1" applyFill="1" applyAlignment="1">
      <alignment horizontal="right" vertical="center"/>
    </xf>
    <xf numFmtId="4" fontId="8" fillId="3" borderId="5" xfId="2" applyNumberFormat="1" applyFont="1" applyFill="1" applyBorder="1" applyAlignment="1">
      <alignment horizontal="right" vertical="center"/>
    </xf>
    <xf numFmtId="1" fontId="3" fillId="3" borderId="0" xfId="2" applyNumberFormat="1" applyFont="1" applyFill="1" applyAlignment="1">
      <alignment horizontal="center" vertical="center"/>
    </xf>
    <xf numFmtId="165" fontId="3" fillId="0" borderId="4" xfId="0" applyNumberFormat="1" applyFont="1" applyBorder="1" applyAlignment="1">
      <alignment horizontal="center"/>
    </xf>
    <xf numFmtId="2" fontId="3" fillId="4" borderId="0" xfId="0" applyNumberFormat="1" applyFont="1" applyFill="1" applyAlignment="1">
      <alignment horizontal="right" vertical="center"/>
    </xf>
    <xf numFmtId="4" fontId="3" fillId="4" borderId="0" xfId="2" applyNumberFormat="1" applyFont="1" applyFill="1" applyAlignment="1">
      <alignment horizontal="right" vertical="center"/>
    </xf>
    <xf numFmtId="0" fontId="7" fillId="4" borderId="0" xfId="0" applyFont="1" applyFill="1" applyAlignment="1">
      <alignment vertical="center"/>
    </xf>
    <xf numFmtId="4" fontId="3" fillId="4" borderId="5" xfId="2" applyNumberFormat="1" applyFont="1" applyFill="1" applyBorder="1" applyAlignment="1">
      <alignment horizontal="right" vertical="center"/>
    </xf>
    <xf numFmtId="164" fontId="3" fillId="4" borderId="0" xfId="0" applyNumberFormat="1" applyFont="1" applyFill="1" applyAlignment="1">
      <alignment horizontal="right" vertical="center"/>
    </xf>
    <xf numFmtId="2" fontId="3" fillId="4" borderId="0" xfId="2" applyNumberFormat="1" applyFont="1" applyFill="1" applyAlignment="1">
      <alignment horizontal="right" vertical="center"/>
    </xf>
    <xf numFmtId="4" fontId="8" fillId="4" borderId="0" xfId="2" applyNumberFormat="1" applyFont="1" applyFill="1" applyAlignment="1">
      <alignment horizontal="right" vertical="center"/>
    </xf>
    <xf numFmtId="4" fontId="8" fillId="4" borderId="5" xfId="2" applyNumberFormat="1" applyFont="1" applyFill="1" applyBorder="1" applyAlignment="1">
      <alignment horizontal="right" vertical="center"/>
    </xf>
    <xf numFmtId="1" fontId="3" fillId="4" borderId="0" xfId="2" applyNumberFormat="1" applyFont="1" applyFill="1" applyAlignment="1">
      <alignment horizontal="center" vertical="center"/>
    </xf>
    <xf numFmtId="165" fontId="3" fillId="3" borderId="4" xfId="4" applyNumberFormat="1" applyFont="1" applyFill="1" applyBorder="1" applyAlignment="1">
      <alignment horizontal="center" vertical="center"/>
    </xf>
    <xf numFmtId="165" fontId="3" fillId="0" borderId="4" xfId="4" applyNumberFormat="1" applyFont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1" fontId="3" fillId="4" borderId="6" xfId="2" applyNumberFormat="1" applyFont="1" applyFill="1" applyBorder="1" applyAlignment="1">
      <alignment horizontal="center" vertical="center"/>
    </xf>
    <xf numFmtId="2" fontId="8" fillId="3" borderId="0" xfId="2" applyNumberFormat="1" applyFont="1" applyFill="1" applyAlignment="1">
      <alignment horizontal="right" vertical="center"/>
    </xf>
    <xf numFmtId="1" fontId="3" fillId="3" borderId="6" xfId="2" applyNumberFormat="1" applyFont="1" applyFill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2" fontId="8" fillId="4" borderId="0" xfId="2" applyNumberFormat="1" applyFont="1" applyFill="1" applyAlignment="1">
      <alignment horizontal="right" vertical="center"/>
    </xf>
    <xf numFmtId="165" fontId="3" fillId="3" borderId="4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166" fontId="3" fillId="3" borderId="0" xfId="0" applyNumberFormat="1" applyFont="1" applyFill="1" applyAlignment="1">
      <alignment vertical="center"/>
    </xf>
    <xf numFmtId="165" fontId="3" fillId="0" borderId="0" xfId="2" applyFont="1" applyFill="1" applyAlignment="1">
      <alignment horizontal="right" vertical="center"/>
    </xf>
    <xf numFmtId="4" fontId="3" fillId="3" borderId="0" xfId="2" applyNumberFormat="1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right" vertical="center"/>
    </xf>
    <xf numFmtId="4" fontId="3" fillId="0" borderId="0" xfId="2" applyNumberFormat="1" applyFont="1" applyFill="1" applyAlignment="1">
      <alignment horizontal="center" vertical="center"/>
    </xf>
    <xf numFmtId="4" fontId="8" fillId="4" borderId="0" xfId="2" applyNumberFormat="1" applyFont="1" applyFill="1" applyAlignment="1">
      <alignment vertical="center"/>
    </xf>
    <xf numFmtId="4" fontId="3" fillId="4" borderId="0" xfId="2" applyNumberFormat="1" applyFont="1" applyFill="1" applyAlignment="1">
      <alignment vertical="center"/>
    </xf>
    <xf numFmtId="4" fontId="3" fillId="4" borderId="5" xfId="2" applyNumberFormat="1" applyFont="1" applyFill="1" applyBorder="1" applyAlignment="1">
      <alignment vertical="center"/>
    </xf>
    <xf numFmtId="164" fontId="3" fillId="4" borderId="0" xfId="0" applyNumberFormat="1" applyFont="1" applyFill="1" applyAlignment="1">
      <alignment vertical="center"/>
    </xf>
    <xf numFmtId="4" fontId="3" fillId="3" borderId="7" xfId="2" applyNumberFormat="1" applyFont="1" applyFill="1" applyBorder="1" applyAlignment="1">
      <alignment horizontal="right" vertical="center"/>
    </xf>
    <xf numFmtId="4" fontId="8" fillId="3" borderId="7" xfId="2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5" applyFont="1" applyFill="1" applyAlignment="1">
      <alignment horizontal="centerContinuous" vertical="center" wrapText="1"/>
    </xf>
    <xf numFmtId="164" fontId="12" fillId="5" borderId="9" xfId="5" applyNumberFormat="1" applyFont="1" applyFill="1" applyBorder="1" applyAlignment="1">
      <alignment horizontal="right" vertical="center" wrapText="1"/>
    </xf>
    <xf numFmtId="0" fontId="13" fillId="5" borderId="9" xfId="5" applyFont="1" applyFill="1" applyBorder="1" applyAlignment="1">
      <alignment horizontal="right" vertical="center" wrapText="1"/>
    </xf>
    <xf numFmtId="164" fontId="12" fillId="5" borderId="10" xfId="5" applyNumberFormat="1" applyFont="1" applyFill="1" applyBorder="1" applyAlignment="1">
      <alignment horizontal="right" vertical="center" wrapText="1"/>
    </xf>
    <xf numFmtId="0" fontId="13" fillId="5" borderId="11" xfId="5" applyFont="1" applyFill="1" applyBorder="1" applyAlignment="1">
      <alignment horizontal="right" vertical="center" wrapText="1"/>
    </xf>
    <xf numFmtId="0" fontId="15" fillId="5" borderId="9" xfId="5" applyFont="1" applyFill="1" applyBorder="1" applyAlignment="1">
      <alignment vertical="center" wrapText="1"/>
    </xf>
    <xf numFmtId="0" fontId="2" fillId="0" borderId="0" xfId="6" applyFont="1" applyFill="1" applyAlignment="1">
      <alignment horizontal="centerContinuous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6" borderId="9" xfId="0" applyFont="1" applyFill="1" applyBorder="1" applyAlignment="1">
      <alignment horizontal="center" vertical="center"/>
    </xf>
    <xf numFmtId="0" fontId="19" fillId="5" borderId="9" xfId="6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9" fillId="5" borderId="11" xfId="6" applyFont="1" applyFill="1" applyBorder="1" applyAlignment="1">
      <alignment horizontal="center" vertical="center"/>
    </xf>
    <xf numFmtId="0" fontId="19" fillId="5" borderId="9" xfId="6" applyFont="1" applyFill="1" applyBorder="1" applyAlignment="1">
      <alignment horizontal="center" vertical="center"/>
    </xf>
    <xf numFmtId="0" fontId="2" fillId="0" borderId="0" xfId="7" applyFont="1" applyFill="1" applyAlignment="1">
      <alignment vertical="center"/>
    </xf>
    <xf numFmtId="164" fontId="2" fillId="0" borderId="2" xfId="7" applyNumberFormat="1" applyFont="1" applyFill="1" applyBorder="1" applyAlignment="1">
      <alignment vertical="center"/>
    </xf>
    <xf numFmtId="0" fontId="2" fillId="0" borderId="2" xfId="7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6" applyFont="1" applyFill="1" applyBorder="1" applyAlignment="1">
      <alignment vertical="center"/>
    </xf>
    <xf numFmtId="164" fontId="2" fillId="0" borderId="0" xfId="7" applyNumberFormat="1" applyFont="1" applyFill="1" applyAlignment="1">
      <alignment vertical="center"/>
    </xf>
    <xf numFmtId="167" fontId="20" fillId="0" borderId="0" xfId="7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7" applyFont="1" applyFill="1" applyAlignment="1">
      <alignment vertical="center"/>
    </xf>
    <xf numFmtId="0" fontId="23" fillId="0" borderId="0" xfId="6" applyFont="1" applyFill="1" applyAlignment="1">
      <alignment vertical="center"/>
    </xf>
  </cellXfs>
  <cellStyles count="8">
    <cellStyle name="F5" xfId="7" xr:uid="{E81A8A2B-AD03-4C3E-9E0B-BADA6276987E}"/>
    <cellStyle name="F6" xfId="6" xr:uid="{94AFDA95-1764-443C-A4CE-C30A831636D0}"/>
    <cellStyle name="F7" xfId="2" xr:uid="{56297613-5C73-400B-818D-188767A1C8B7}"/>
    <cellStyle name="F8" xfId="5" xr:uid="{22AF5BE9-09B0-48C1-A03B-08EB43BF3F6D}"/>
    <cellStyle name="Hyperlink" xfId="1" builtinId="8"/>
    <cellStyle name="Normal" xfId="0" builtinId="0"/>
    <cellStyle name="Normal 6" xfId="3" xr:uid="{99FEB31C-1B5A-4D10-8DFD-A4391E5C1828}"/>
    <cellStyle name="Normal_T 3.14 &amp; F 3.7" xfId="4" xr:uid="{80392B93-A329-462A-9100-9F5EC3D288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5.3 - Cost of Fuel to Generate Electricity in Utah, 1970-2023</a:t>
            </a:r>
          </a:p>
        </c:rich>
      </c:tx>
      <c:layout>
        <c:manualLayout>
          <c:xMode val="edge"/>
          <c:yMode val="edge"/>
          <c:x val="0.18498626357836656"/>
          <c:y val="4.182414698162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64540107669023"/>
          <c:y val="0.12853470902344102"/>
          <c:w val="0.851550242351093"/>
          <c:h val="0.66287175309982804"/>
        </c:manualLayout>
      </c:layout>
      <c:lineChart>
        <c:grouping val="standard"/>
        <c:varyColors val="0"/>
        <c:ser>
          <c:idx val="0"/>
          <c:order val="0"/>
          <c:tx>
            <c:v>Coal (nominal $)</c:v>
          </c:tx>
          <c:marker>
            <c:symbol val="none"/>
          </c:marker>
          <c:cat>
            <c:numRef>
              <c:f>'T 5.21 &amp; F 5.3'!$A$5:$A$58</c:f>
              <c:numCache>
                <c:formatCode>0</c:formatCod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</c:numCache>
            </c:numRef>
          </c:cat>
          <c:val>
            <c:numRef>
              <c:f>'T 5.21 &amp; F 5.3'!$C$5:$C$58</c:f>
              <c:numCache>
                <c:formatCode>#,##0.00</c:formatCode>
                <c:ptCount val="54"/>
                <c:pt idx="0">
                  <c:v>0.23</c:v>
                </c:pt>
                <c:pt idx="1">
                  <c:v>0.28000000000000003</c:v>
                </c:pt>
                <c:pt idx="2">
                  <c:v>0.28999999999999998</c:v>
                </c:pt>
                <c:pt idx="3">
                  <c:v>0.34</c:v>
                </c:pt>
                <c:pt idx="4">
                  <c:v>0.4</c:v>
                </c:pt>
                <c:pt idx="5">
                  <c:v>0.48</c:v>
                </c:pt>
                <c:pt idx="6">
                  <c:v>0.64</c:v>
                </c:pt>
                <c:pt idx="7">
                  <c:v>0.74</c:v>
                </c:pt>
                <c:pt idx="8">
                  <c:v>0.85</c:v>
                </c:pt>
                <c:pt idx="9">
                  <c:v>1.03</c:v>
                </c:pt>
                <c:pt idx="10">
                  <c:v>1.1399999999999999</c:v>
                </c:pt>
                <c:pt idx="11">
                  <c:v>1.26</c:v>
                </c:pt>
                <c:pt idx="12">
                  <c:v>1.41</c:v>
                </c:pt>
                <c:pt idx="13">
                  <c:v>1.35</c:v>
                </c:pt>
                <c:pt idx="14">
                  <c:v>1.34</c:v>
                </c:pt>
                <c:pt idx="15">
                  <c:v>1.37</c:v>
                </c:pt>
                <c:pt idx="16">
                  <c:v>1.41</c:v>
                </c:pt>
                <c:pt idx="17">
                  <c:v>1.25</c:v>
                </c:pt>
                <c:pt idx="18">
                  <c:v>1.26</c:v>
                </c:pt>
                <c:pt idx="19">
                  <c:v>1.24</c:v>
                </c:pt>
                <c:pt idx="20">
                  <c:v>1.17</c:v>
                </c:pt>
                <c:pt idx="21">
                  <c:v>1.19</c:v>
                </c:pt>
                <c:pt idx="22">
                  <c:v>1.21</c:v>
                </c:pt>
                <c:pt idx="23">
                  <c:v>1.19</c:v>
                </c:pt>
                <c:pt idx="24">
                  <c:v>1.1399999999999999</c:v>
                </c:pt>
                <c:pt idx="25">
                  <c:v>1.0900000000000001</c:v>
                </c:pt>
                <c:pt idx="26">
                  <c:v>1.07</c:v>
                </c:pt>
                <c:pt idx="27">
                  <c:v>1.1100000000000001</c:v>
                </c:pt>
                <c:pt idx="28">
                  <c:v>1.1499999999999999</c:v>
                </c:pt>
                <c:pt idx="29">
                  <c:v>1.03</c:v>
                </c:pt>
                <c:pt idx="30">
                  <c:v>1.01</c:v>
                </c:pt>
                <c:pt idx="31" formatCode="0.00">
                  <c:v>1.1200000000000001</c:v>
                </c:pt>
                <c:pt idx="32" formatCode="0.00">
                  <c:v>0.97</c:v>
                </c:pt>
                <c:pt idx="33" formatCode="0.00">
                  <c:v>1.04</c:v>
                </c:pt>
                <c:pt idx="34" formatCode="0.00">
                  <c:v>1.1299999999999999</c:v>
                </c:pt>
                <c:pt idx="35" formatCode="0.00">
                  <c:v>1.1299999999999999</c:v>
                </c:pt>
                <c:pt idx="36" formatCode="0.00">
                  <c:v>1.24</c:v>
                </c:pt>
                <c:pt idx="37" formatCode="0.00">
                  <c:v>1.36</c:v>
                </c:pt>
                <c:pt idx="38" formatCode="0.00">
                  <c:v>1.38</c:v>
                </c:pt>
                <c:pt idx="39" formatCode="0.00">
                  <c:v>1.55</c:v>
                </c:pt>
                <c:pt idx="40" formatCode="0.00">
                  <c:v>1.69</c:v>
                </c:pt>
                <c:pt idx="41" formatCode="0.00">
                  <c:v>1.77</c:v>
                </c:pt>
                <c:pt idx="42" formatCode="0.00">
                  <c:v>1.91</c:v>
                </c:pt>
                <c:pt idx="43" formatCode="0.00">
                  <c:v>2.04</c:v>
                </c:pt>
                <c:pt idx="44" formatCode="0.00">
                  <c:v>2.1</c:v>
                </c:pt>
                <c:pt idx="45" formatCode="0.00">
                  <c:v>1.95</c:v>
                </c:pt>
                <c:pt idx="46" formatCode="0.00">
                  <c:v>1.94</c:v>
                </c:pt>
                <c:pt idx="47" formatCode="0.00">
                  <c:v>1.96</c:v>
                </c:pt>
                <c:pt idx="48" formatCode="0.00">
                  <c:v>2.02</c:v>
                </c:pt>
                <c:pt idx="49" formatCode="0.00">
                  <c:v>1.97</c:v>
                </c:pt>
                <c:pt idx="50" formatCode="0.00">
                  <c:v>2.04</c:v>
                </c:pt>
                <c:pt idx="51" formatCode="0.00">
                  <c:v>1.99</c:v>
                </c:pt>
                <c:pt idx="52" formatCode="0.00">
                  <c:v>2.16</c:v>
                </c:pt>
                <c:pt idx="53" formatCode="0.00">
                  <c:v>2.5099999999999998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FF-472C-BE3D-F5379AA8BCB1}"/>
            </c:ext>
          </c:extLst>
        </c:ser>
        <c:ser>
          <c:idx val="1"/>
          <c:order val="1"/>
          <c:tx>
            <c:v>Natural Gas (nominal $)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'T 5.21 &amp; F 5.3'!$A$5:$A$58</c:f>
              <c:numCache>
                <c:formatCode>0</c:formatCod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</c:numCache>
            </c:numRef>
          </c:cat>
          <c:val>
            <c:numRef>
              <c:f>'T 5.21 &amp; F 5.3'!$H$5:$H$58</c:f>
              <c:numCache>
                <c:formatCode>#,##0.00</c:formatCode>
                <c:ptCount val="54"/>
                <c:pt idx="0">
                  <c:v>0.31</c:v>
                </c:pt>
                <c:pt idx="1">
                  <c:v>0.32</c:v>
                </c:pt>
                <c:pt idx="2">
                  <c:v>0.35</c:v>
                </c:pt>
                <c:pt idx="3">
                  <c:v>0.32</c:v>
                </c:pt>
                <c:pt idx="4">
                  <c:v>0.41</c:v>
                </c:pt>
                <c:pt idx="5">
                  <c:v>0.61</c:v>
                </c:pt>
                <c:pt idx="6">
                  <c:v>0.94</c:v>
                </c:pt>
                <c:pt idx="7">
                  <c:v>1.0900000000000001</c:v>
                </c:pt>
                <c:pt idx="8">
                  <c:v>1.32</c:v>
                </c:pt>
                <c:pt idx="9">
                  <c:v>1.61</c:v>
                </c:pt>
                <c:pt idx="10">
                  <c:v>2</c:v>
                </c:pt>
                <c:pt idx="11">
                  <c:v>2.29</c:v>
                </c:pt>
                <c:pt idx="12">
                  <c:v>2.4300000000000002</c:v>
                </c:pt>
                <c:pt idx="13">
                  <c:v>3.13</c:v>
                </c:pt>
                <c:pt idx="14">
                  <c:v>3.72</c:v>
                </c:pt>
                <c:pt idx="15">
                  <c:v>4.12</c:v>
                </c:pt>
                <c:pt idx="16">
                  <c:v>5.0999999999999996</c:v>
                </c:pt>
                <c:pt idx="17">
                  <c:v>5.07</c:v>
                </c:pt>
                <c:pt idx="18">
                  <c:v>2.83</c:v>
                </c:pt>
                <c:pt idx="19">
                  <c:v>3.29</c:v>
                </c:pt>
                <c:pt idx="20">
                  <c:v>5.04</c:v>
                </c:pt>
                <c:pt idx="21">
                  <c:v>1.62</c:v>
                </c:pt>
                <c:pt idx="22">
                  <c:v>1.74</c:v>
                </c:pt>
                <c:pt idx="23">
                  <c:v>2.1800000000000002</c:v>
                </c:pt>
                <c:pt idx="24">
                  <c:v>2.3199999999999998</c:v>
                </c:pt>
                <c:pt idx="25">
                  <c:v>2.14</c:v>
                </c:pt>
                <c:pt idx="26">
                  <c:v>1.79</c:v>
                </c:pt>
                <c:pt idx="27">
                  <c:v>2.0299999999999998</c:v>
                </c:pt>
                <c:pt idx="28">
                  <c:v>2.02</c:v>
                </c:pt>
                <c:pt idx="29">
                  <c:v>2.54</c:v>
                </c:pt>
                <c:pt idx="30">
                  <c:v>3.84</c:v>
                </c:pt>
                <c:pt idx="31" formatCode="0.00">
                  <c:v>4.6399999999999997</c:v>
                </c:pt>
                <c:pt idx="32" formatCode="0.00">
                  <c:v>4.45</c:v>
                </c:pt>
                <c:pt idx="33" formatCode="0.00">
                  <c:v>4.5999999999999996</c:v>
                </c:pt>
                <c:pt idx="34" formatCode="0.00">
                  <c:v>5.22</c:v>
                </c:pt>
                <c:pt idx="35" formatCode="0.00">
                  <c:v>6.92</c:v>
                </c:pt>
                <c:pt idx="36" formatCode="0.00">
                  <c:v>6.19</c:v>
                </c:pt>
                <c:pt idx="37" formatCode="0.00">
                  <c:v>5.6</c:v>
                </c:pt>
                <c:pt idx="38" formatCode="0.00">
                  <c:v>6.38</c:v>
                </c:pt>
                <c:pt idx="39" formatCode="0.00">
                  <c:v>3.56</c:v>
                </c:pt>
                <c:pt idx="40" formatCode="0.00">
                  <c:v>4.34</c:v>
                </c:pt>
                <c:pt idx="41" formatCode="0.00">
                  <c:v>4.1900000000000004</c:v>
                </c:pt>
                <c:pt idx="42" formatCode="0.00">
                  <c:v>2.98</c:v>
                </c:pt>
                <c:pt idx="43" formatCode="0.00">
                  <c:v>3.95</c:v>
                </c:pt>
                <c:pt idx="44" formatCode="0.00">
                  <c:v>4.62</c:v>
                </c:pt>
                <c:pt idx="45" formatCode="0.00">
                  <c:v>2.92</c:v>
                </c:pt>
                <c:pt idx="46" formatCode="0.00">
                  <c:v>2.65</c:v>
                </c:pt>
                <c:pt idx="47" formatCode="0.00">
                  <c:v>3.32</c:v>
                </c:pt>
                <c:pt idx="48" formatCode="0.00">
                  <c:v>3.11</c:v>
                </c:pt>
                <c:pt idx="49" formatCode="0.00">
                  <c:v>3.07</c:v>
                </c:pt>
                <c:pt idx="50" formatCode="0.00">
                  <c:v>2.5299999999999998</c:v>
                </c:pt>
                <c:pt idx="51" formatCode="0.00">
                  <c:v>4.45</c:v>
                </c:pt>
                <c:pt idx="52" formatCode="0.00">
                  <c:v>8.17</c:v>
                </c:pt>
                <c:pt idx="53" formatCode="0.00">
                  <c:v>7.98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FF-472C-BE3D-F5379AA8BCB1}"/>
            </c:ext>
          </c:extLst>
        </c:ser>
        <c:ser>
          <c:idx val="2"/>
          <c:order val="2"/>
          <c:tx>
            <c:v>Light Oil (nominal $)</c:v>
          </c:tx>
          <c:marker>
            <c:symbol val="none"/>
          </c:marker>
          <c:cat>
            <c:numRef>
              <c:f>'T 5.21 &amp; F 5.3'!$A$5:$A$58</c:f>
              <c:numCache>
                <c:formatCode>0</c:formatCod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</c:numCache>
            </c:numRef>
          </c:cat>
          <c:val>
            <c:numRef>
              <c:f>'T 5.21 &amp; F 5.3'!$M$5:$M$58</c:f>
              <c:numCache>
                <c:formatCode>#,##0.00</c:formatCode>
                <c:ptCount val="54"/>
                <c:pt idx="0">
                  <c:v>0.26</c:v>
                </c:pt>
                <c:pt idx="1">
                  <c:v>0.26</c:v>
                </c:pt>
                <c:pt idx="2">
                  <c:v>0.27</c:v>
                </c:pt>
                <c:pt idx="3">
                  <c:v>0.62</c:v>
                </c:pt>
                <c:pt idx="4">
                  <c:v>1.71</c:v>
                </c:pt>
                <c:pt idx="5">
                  <c:v>1.59</c:v>
                </c:pt>
                <c:pt idx="6">
                  <c:v>1.54</c:v>
                </c:pt>
                <c:pt idx="7">
                  <c:v>1.99</c:v>
                </c:pt>
                <c:pt idx="8">
                  <c:v>1.72</c:v>
                </c:pt>
                <c:pt idx="9">
                  <c:v>2.74</c:v>
                </c:pt>
                <c:pt idx="10">
                  <c:v>5</c:v>
                </c:pt>
                <c:pt idx="11">
                  <c:v>6.46</c:v>
                </c:pt>
                <c:pt idx="12">
                  <c:v>6.92</c:v>
                </c:pt>
                <c:pt idx="13">
                  <c:v>6.11</c:v>
                </c:pt>
                <c:pt idx="14">
                  <c:v>6.09</c:v>
                </c:pt>
                <c:pt idx="15">
                  <c:v>5.0199999999999996</c:v>
                </c:pt>
                <c:pt idx="16">
                  <c:v>3.54</c:v>
                </c:pt>
                <c:pt idx="17">
                  <c:v>4.12</c:v>
                </c:pt>
                <c:pt idx="18">
                  <c:v>3.98</c:v>
                </c:pt>
                <c:pt idx="19">
                  <c:v>4.45</c:v>
                </c:pt>
                <c:pt idx="20">
                  <c:v>5.42</c:v>
                </c:pt>
                <c:pt idx="21">
                  <c:v>4.9000000000000004</c:v>
                </c:pt>
                <c:pt idx="22">
                  <c:v>4.84</c:v>
                </c:pt>
                <c:pt idx="23">
                  <c:v>5.39</c:v>
                </c:pt>
                <c:pt idx="24">
                  <c:v>4.67</c:v>
                </c:pt>
                <c:pt idx="25">
                  <c:v>5.05</c:v>
                </c:pt>
                <c:pt idx="26">
                  <c:v>5.79</c:v>
                </c:pt>
                <c:pt idx="27">
                  <c:v>5.84</c:v>
                </c:pt>
                <c:pt idx="28">
                  <c:v>4.4000000000000004</c:v>
                </c:pt>
                <c:pt idx="29">
                  <c:v>5.14</c:v>
                </c:pt>
                <c:pt idx="30">
                  <c:v>6.79</c:v>
                </c:pt>
                <c:pt idx="31" formatCode="0.00">
                  <c:v>6.34</c:v>
                </c:pt>
                <c:pt idx="32" formatCode="0.00">
                  <c:v>5.56</c:v>
                </c:pt>
                <c:pt idx="33" formatCode="0.00">
                  <c:v>7.22</c:v>
                </c:pt>
                <c:pt idx="34" formatCode="0.00">
                  <c:v>9.24</c:v>
                </c:pt>
                <c:pt idx="35" formatCode="0.00">
                  <c:v>12.91</c:v>
                </c:pt>
                <c:pt idx="36" formatCode="0.00">
                  <c:v>15.25</c:v>
                </c:pt>
                <c:pt idx="37" formatCode="0.00">
                  <c:v>17.53</c:v>
                </c:pt>
                <c:pt idx="38" formatCode="0.00">
                  <c:v>22.17</c:v>
                </c:pt>
                <c:pt idx="39" formatCode="0.00">
                  <c:v>14.13</c:v>
                </c:pt>
                <c:pt idx="40" formatCode="0.00">
                  <c:v>17.809999999999999</c:v>
                </c:pt>
                <c:pt idx="41" formatCode="0.00">
                  <c:v>23.47</c:v>
                </c:pt>
                <c:pt idx="42" formatCode="0.00">
                  <c:v>23.48</c:v>
                </c:pt>
                <c:pt idx="43" formatCode="0.00">
                  <c:v>22.43</c:v>
                </c:pt>
                <c:pt idx="44" formatCode="0.00">
                  <c:v>20.61</c:v>
                </c:pt>
                <c:pt idx="45" formatCode="0.00">
                  <c:v>14.72</c:v>
                </c:pt>
                <c:pt idx="46" formatCode="0.00">
                  <c:v>11.75</c:v>
                </c:pt>
                <c:pt idx="47" formatCode="0.00">
                  <c:v>14.9</c:v>
                </c:pt>
                <c:pt idx="48" formatCode="0.00">
                  <c:v>19.21</c:v>
                </c:pt>
                <c:pt idx="49" formatCode="0.00">
                  <c:v>16.75</c:v>
                </c:pt>
                <c:pt idx="50" formatCode="0.00">
                  <c:v>12.8</c:v>
                </c:pt>
                <c:pt idx="51" formatCode="General">
                  <c:v>18.84</c:v>
                </c:pt>
                <c:pt idx="52" formatCode="0.00">
                  <c:v>28.82</c:v>
                </c:pt>
                <c:pt idx="53" formatCode="0.00">
                  <c:v>25.27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FF-472C-BE3D-F5379AA8BCB1}"/>
            </c:ext>
          </c:extLst>
        </c:ser>
        <c:ser>
          <c:idx val="3"/>
          <c:order val="3"/>
          <c:tx>
            <c:v>Coal (real $)</c:v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'T 5.21 &amp; F 5.3'!$A$5:$A$58</c:f>
              <c:numCache>
                <c:formatCode>0</c:formatCod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</c:numCache>
            </c:numRef>
          </c:cat>
          <c:val>
            <c:numRef>
              <c:f>'T 5.21 &amp; F 5.3'!$E$5:$E$58</c:f>
              <c:numCache>
                <c:formatCode>#,##0.00</c:formatCode>
                <c:ptCount val="54"/>
                <c:pt idx="0">
                  <c:v>1.8062207259450171</c:v>
                </c:pt>
                <c:pt idx="1">
                  <c:v>2.1065788477366256</c:v>
                </c:pt>
                <c:pt idx="2">
                  <c:v>2.1139583532695374</c:v>
                </c:pt>
                <c:pt idx="3">
                  <c:v>2.3333004129129131</c:v>
                </c:pt>
                <c:pt idx="4">
                  <c:v>2.4722237998647736</c:v>
                </c:pt>
                <c:pt idx="5">
                  <c:v>2.7185271375464684</c:v>
                </c:pt>
                <c:pt idx="6">
                  <c:v>3.4272234329232569</c:v>
                </c:pt>
                <c:pt idx="7">
                  <c:v>3.7207784103410337</c:v>
                </c:pt>
                <c:pt idx="8">
                  <c:v>3.9723365925357865</c:v>
                </c:pt>
                <c:pt idx="9">
                  <c:v>4.322901251147842</c:v>
                </c:pt>
                <c:pt idx="10">
                  <c:v>4.2155316140776691</c:v>
                </c:pt>
                <c:pt idx="11">
                  <c:v>4.2235863036303627</c:v>
                </c:pt>
                <c:pt idx="12">
                  <c:v>4.4521163989637298</c:v>
                </c:pt>
                <c:pt idx="13">
                  <c:v>4.1299913403614461</c:v>
                </c:pt>
                <c:pt idx="14">
                  <c:v>3.9297413057427009</c:v>
                </c:pt>
                <c:pt idx="15">
                  <c:v>3.8795647692069397</c:v>
                </c:pt>
                <c:pt idx="16">
                  <c:v>3.9199747490875909</c:v>
                </c:pt>
                <c:pt idx="17">
                  <c:v>3.3527903095657274</c:v>
                </c:pt>
                <c:pt idx="18">
                  <c:v>3.2453423076923076</c:v>
                </c:pt>
                <c:pt idx="19">
                  <c:v>3.047015833333333</c:v>
                </c:pt>
                <c:pt idx="20">
                  <c:v>2.7276270275439938</c:v>
                </c:pt>
                <c:pt idx="21">
                  <c:v>2.6622238191385215</c:v>
                </c:pt>
                <c:pt idx="22">
                  <c:v>2.627861124970301</c:v>
                </c:pt>
                <c:pt idx="23">
                  <c:v>2.5093071568627447</c:v>
                </c:pt>
                <c:pt idx="24">
                  <c:v>2.3438583333333329</c:v>
                </c:pt>
                <c:pt idx="25">
                  <c:v>2.1792961012685912</c:v>
                </c:pt>
                <c:pt idx="26">
                  <c:v>2.0779521616741023</c:v>
                </c:pt>
                <c:pt idx="27">
                  <c:v>2.1072819781931464</c:v>
                </c:pt>
                <c:pt idx="28">
                  <c:v>2.1497350971370137</c:v>
                </c:pt>
                <c:pt idx="29">
                  <c:v>1.8838093087234893</c:v>
                </c:pt>
                <c:pt idx="30">
                  <c:v>1.7871579510259388</c:v>
                </c:pt>
                <c:pt idx="31">
                  <c:v>1.9269665349143612</c:v>
                </c:pt>
                <c:pt idx="32">
                  <c:v>1.6429157078006298</c:v>
                </c:pt>
                <c:pt idx="33">
                  <c:v>1.72222634057971</c:v>
                </c:pt>
                <c:pt idx="34">
                  <c:v>1.8227251941062288</c:v>
                </c:pt>
                <c:pt idx="35">
                  <c:v>1.7629943121693119</c:v>
                </c:pt>
                <c:pt idx="36">
                  <c:v>1.874156564153439</c:v>
                </c:pt>
                <c:pt idx="37">
                  <c:v>1.9990070107734361</c:v>
                </c:pt>
                <c:pt idx="38">
                  <c:v>1.9530338365071989</c:v>
                </c:pt>
                <c:pt idx="39">
                  <c:v>2.2014265798751107</c:v>
                </c:pt>
                <c:pt idx="40">
                  <c:v>2.3615294962456121</c:v>
                </c:pt>
                <c:pt idx="41">
                  <c:v>2.3976358145986247</c:v>
                </c:pt>
                <c:pt idx="42">
                  <c:v>2.5348224438211218</c:v>
                </c:pt>
                <c:pt idx="43">
                  <c:v>2.6682659460758855</c:v>
                </c:pt>
                <c:pt idx="44">
                  <c:v>2.7028982706474722</c:v>
                </c:pt>
                <c:pt idx="45">
                  <c:v>2.5068585270254875</c:v>
                </c:pt>
                <c:pt idx="46">
                  <c:v>2.46292749879344</c:v>
                </c:pt>
                <c:pt idx="47">
                  <c:v>2.4364193184290683</c:v>
                </c:pt>
                <c:pt idx="48">
                  <c:v>2.4511351668146775</c:v>
                </c:pt>
                <c:pt idx="49">
                  <c:v>2.3479151566711973</c:v>
                </c:pt>
                <c:pt idx="50">
                  <c:v>2.4017187445664985</c:v>
                </c:pt>
                <c:pt idx="51">
                  <c:v>2.2377263544485433</c:v>
                </c:pt>
                <c:pt idx="52">
                  <c:v>2.2489129090888897</c:v>
                </c:pt>
                <c:pt idx="53">
                  <c:v>2.5099999999999998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FF-472C-BE3D-F5379AA8BCB1}"/>
            </c:ext>
          </c:extLst>
        </c:ser>
        <c:ser>
          <c:idx val="4"/>
          <c:order val="4"/>
          <c:tx>
            <c:v>Natural Gas (real $)</c:v>
          </c:tx>
          <c:spPr>
            <a:ln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'T 5.21 &amp; F 5.3'!$A$5:$A$58</c:f>
              <c:numCache>
                <c:formatCode>0</c:formatCod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</c:numCache>
            </c:numRef>
          </c:cat>
          <c:val>
            <c:numRef>
              <c:f>'T 5.21 &amp; F 5.3'!$J$5:$J$58</c:f>
              <c:numCache>
                <c:formatCode>#,##0.00</c:formatCode>
                <c:ptCount val="54"/>
                <c:pt idx="0">
                  <c:v>2.4344714132302405</c:v>
                </c:pt>
                <c:pt idx="1">
                  <c:v>2.4075186831275719</c:v>
                </c:pt>
                <c:pt idx="2">
                  <c:v>2.5513290470494416</c:v>
                </c:pt>
                <c:pt idx="3">
                  <c:v>2.1960474474474472</c:v>
                </c:pt>
                <c:pt idx="4">
                  <c:v>2.5340293948613923</c:v>
                </c:pt>
                <c:pt idx="5">
                  <c:v>3.4547949039653032</c:v>
                </c:pt>
                <c:pt idx="6">
                  <c:v>5.0337344171060332</c:v>
                </c:pt>
                <c:pt idx="7">
                  <c:v>5.4806060368536853</c:v>
                </c:pt>
                <c:pt idx="8">
                  <c:v>6.1688050613496923</c:v>
                </c:pt>
                <c:pt idx="9">
                  <c:v>6.7571563246097339</c:v>
                </c:pt>
                <c:pt idx="10">
                  <c:v>7.395669498381876</c:v>
                </c:pt>
                <c:pt idx="11">
                  <c:v>7.6762005042170873</c:v>
                </c:pt>
                <c:pt idx="12">
                  <c:v>7.6727963471502587</c:v>
                </c:pt>
                <c:pt idx="13">
                  <c:v>9.575461403949129</c:v>
                </c:pt>
                <c:pt idx="14">
                  <c:v>10.909431087584215</c:v>
                </c:pt>
                <c:pt idx="15">
                  <c:v>11.667012298636926</c:v>
                </c:pt>
                <c:pt idx="16">
                  <c:v>14.178632071167883</c:v>
                </c:pt>
                <c:pt idx="17">
                  <c:v>13.598917495598592</c:v>
                </c:pt>
                <c:pt idx="18">
                  <c:v>7.2891418498168496</c:v>
                </c:pt>
                <c:pt idx="19">
                  <c:v>8.0844210416666655</c:v>
                </c:pt>
                <c:pt idx="20">
                  <c:v>11.749777964804897</c:v>
                </c:pt>
                <c:pt idx="21">
                  <c:v>3.6242038546255508</c:v>
                </c:pt>
                <c:pt idx="22">
                  <c:v>3.7789077334283672</c:v>
                </c:pt>
                <c:pt idx="23">
                  <c:v>4.5968820184544406</c:v>
                </c:pt>
                <c:pt idx="24">
                  <c:v>4.7699573099415202</c:v>
                </c:pt>
                <c:pt idx="25">
                  <c:v>4.2786180336832889</c:v>
                </c:pt>
                <c:pt idx="26">
                  <c:v>3.4762003452305072</c:v>
                </c:pt>
                <c:pt idx="27">
                  <c:v>3.8538580321910687</c:v>
                </c:pt>
                <c:pt idx="28">
                  <c:v>3.776056431492842</c:v>
                </c:pt>
                <c:pt idx="29">
                  <c:v>4.645510334133653</c:v>
                </c:pt>
                <c:pt idx="30">
                  <c:v>6.7947391405342623</c:v>
                </c:pt>
                <c:pt idx="31">
                  <c:v>7.9831470732166379</c:v>
                </c:pt>
                <c:pt idx="32">
                  <c:v>7.5370875254771157</c:v>
                </c:pt>
                <c:pt idx="33">
                  <c:v>7.6175395833333317</c:v>
                </c:pt>
                <c:pt idx="34">
                  <c:v>8.4200225780836409</c:v>
                </c:pt>
                <c:pt idx="35">
                  <c:v>10.796389947089946</c:v>
                </c:pt>
                <c:pt idx="36">
                  <c:v>9.3556686549272481</c:v>
                </c:pt>
                <c:pt idx="37">
                  <c:v>8.2312053384788531</c:v>
                </c:pt>
                <c:pt idx="38">
                  <c:v>9.0292433890695136</c:v>
                </c:pt>
                <c:pt idx="39">
                  <c:v>5.0561797576486409</c:v>
                </c:pt>
                <c:pt idx="40">
                  <c:v>6.0645195347372525</c:v>
                </c:pt>
                <c:pt idx="41">
                  <c:v>5.6757593577221677</c:v>
                </c:pt>
                <c:pt idx="42">
                  <c:v>3.9548538652287659</c:v>
                </c:pt>
                <c:pt idx="43">
                  <c:v>5.1664953367645818</c:v>
                </c:pt>
                <c:pt idx="44">
                  <c:v>5.9463761954244392</c:v>
                </c:pt>
                <c:pt idx="45">
                  <c:v>3.7538599481612422</c:v>
                </c:pt>
                <c:pt idx="46">
                  <c:v>3.364308181341555</c:v>
                </c:pt>
                <c:pt idx="47">
                  <c:v>4.1269959883594423</c:v>
                </c:pt>
                <c:pt idx="48">
                  <c:v>3.773777410293885</c:v>
                </c:pt>
                <c:pt idx="49">
                  <c:v>3.6589337720713577</c:v>
                </c:pt>
                <c:pt idx="50">
                  <c:v>2.9786021685064905</c:v>
                </c:pt>
                <c:pt idx="51">
                  <c:v>5.0039609433648335</c:v>
                </c:pt>
                <c:pt idx="52">
                  <c:v>8.5063048459519575</c:v>
                </c:pt>
                <c:pt idx="53">
                  <c:v>7.98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FF-472C-BE3D-F5379AA8BCB1}"/>
            </c:ext>
          </c:extLst>
        </c:ser>
        <c:ser>
          <c:idx val="5"/>
          <c:order val="5"/>
          <c:tx>
            <c:v>Light Oil (real $)</c:v>
          </c:tx>
          <c:spPr>
            <a:ln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numRef>
              <c:f>'T 5.21 &amp; F 5.3'!$A$5:$A$58</c:f>
              <c:numCache>
                <c:formatCode>0</c:formatCod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</c:numCache>
            </c:numRef>
          </c:cat>
          <c:val>
            <c:numRef>
              <c:f>'T 5.21 &amp; F 5.3'!$O$5:$O$58</c:f>
              <c:numCache>
                <c:formatCode>#,##0.00</c:formatCode>
                <c:ptCount val="54"/>
                <c:pt idx="0">
                  <c:v>2.0418147336769761</c:v>
                </c:pt>
                <c:pt idx="1">
                  <c:v>1.956108930041152</c:v>
                </c:pt>
                <c:pt idx="2">
                  <c:v>1.9681681220095693</c:v>
                </c:pt>
                <c:pt idx="3">
                  <c:v>4.2548419294294293</c:v>
                </c:pt>
                <c:pt idx="4">
                  <c:v>10.568756744421906</c:v>
                </c:pt>
                <c:pt idx="5">
                  <c:v>9.0051211431226772</c:v>
                </c:pt>
                <c:pt idx="6">
                  <c:v>8.2467563854715866</c:v>
                </c:pt>
                <c:pt idx="7">
                  <c:v>10.005877076457644</c:v>
                </c:pt>
                <c:pt idx="8">
                  <c:v>8.0381399284253554</c:v>
                </c:pt>
                <c:pt idx="9">
                  <c:v>11.499756726354455</c:v>
                </c:pt>
                <c:pt idx="10">
                  <c:v>18.489173745954687</c:v>
                </c:pt>
                <c:pt idx="11">
                  <c:v>21.654259937660431</c:v>
                </c:pt>
                <c:pt idx="12">
                  <c:v>21.850103177892915</c:v>
                </c:pt>
                <c:pt idx="13">
                  <c:v>18.692034881191432</c:v>
                </c:pt>
                <c:pt idx="14">
                  <c:v>17.85979444177093</c:v>
                </c:pt>
                <c:pt idx="15">
                  <c:v>14.215631490086739</c:v>
                </c:pt>
                <c:pt idx="16">
                  <c:v>9.841638731751825</c:v>
                </c:pt>
                <c:pt idx="17">
                  <c:v>11.050796860328639</c:v>
                </c:pt>
                <c:pt idx="18">
                  <c:v>10.251160622710621</c:v>
                </c:pt>
                <c:pt idx="19">
                  <c:v>10.934855208333332</c:v>
                </c:pt>
                <c:pt idx="20">
                  <c:v>12.635673922468758</c:v>
                </c:pt>
                <c:pt idx="21">
                  <c:v>10.962098078805679</c:v>
                </c:pt>
                <c:pt idx="22">
                  <c:v>10.511444499881204</c:v>
                </c:pt>
                <c:pt idx="23">
                  <c:v>11.365685357554785</c:v>
                </c:pt>
                <c:pt idx="24">
                  <c:v>9.6015951023391803</c:v>
                </c:pt>
                <c:pt idx="25">
                  <c:v>10.096738817804024</c:v>
                </c:pt>
                <c:pt idx="26">
                  <c:v>11.244245809432758</c:v>
                </c:pt>
                <c:pt idx="27">
                  <c:v>11.086961038421597</c:v>
                </c:pt>
                <c:pt idx="28">
                  <c:v>8.2250734151329237</c:v>
                </c:pt>
                <c:pt idx="29">
                  <c:v>9.4007571328531405</c:v>
                </c:pt>
                <c:pt idx="30">
                  <c:v>12.014655928184281</c:v>
                </c:pt>
                <c:pt idx="31">
                  <c:v>10.908006992283079</c:v>
                </c:pt>
                <c:pt idx="32">
                  <c:v>9.417125088011856</c:v>
                </c:pt>
                <c:pt idx="33">
                  <c:v>11.956225172101449</c:v>
                </c:pt>
                <c:pt idx="34">
                  <c:v>14.904407781895182</c:v>
                </c:pt>
                <c:pt idx="35">
                  <c:v>20.141819973544973</c:v>
                </c:pt>
                <c:pt idx="36">
                  <c:v>23.049102905919312</c:v>
                </c:pt>
                <c:pt idx="37">
                  <c:v>25.766612425631131</c:v>
                </c:pt>
                <c:pt idx="38">
                  <c:v>31.375913156061305</c:v>
                </c:pt>
                <c:pt idx="39">
                  <c:v>20.068488757184074</c:v>
                </c:pt>
                <c:pt idx="40">
                  <c:v>24.886887768126837</c:v>
                </c:pt>
                <c:pt idx="41">
                  <c:v>31.792379982276671</c:v>
                </c:pt>
                <c:pt idx="42">
                  <c:v>31.161063340795781</c:v>
                </c:pt>
                <c:pt idx="43">
                  <c:v>29.337845671804953</c:v>
                </c:pt>
                <c:pt idx="44">
                  <c:v>26.527015884783047</c:v>
                </c:pt>
                <c:pt idx="45">
                  <c:v>18.923567957853937</c:v>
                </c:pt>
                <c:pt idx="46">
                  <c:v>14.917215521042746</c:v>
                </c:pt>
                <c:pt idx="47">
                  <c:v>18.521759104384248</c:v>
                </c:pt>
                <c:pt idx="48">
                  <c:v>23.310052749757407</c:v>
                </c:pt>
                <c:pt idx="49">
                  <c:v>19.963238007229723</c:v>
                </c:pt>
                <c:pt idx="50">
                  <c:v>15.069607809044696</c:v>
                </c:pt>
                <c:pt idx="51">
                  <c:v>21.185308802919877</c:v>
                </c:pt>
                <c:pt idx="52">
                  <c:v>30.006328722195278</c:v>
                </c:pt>
                <c:pt idx="53">
                  <c:v>25.27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FF-472C-BE3D-F5379AA8B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05568"/>
        <c:axId val="55007104"/>
      </c:lineChart>
      <c:catAx>
        <c:axId val="55005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500710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5007104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Dollars per Million Btu</a:t>
                </a:r>
              </a:p>
            </c:rich>
          </c:tx>
          <c:layout>
            <c:manualLayout>
              <c:xMode val="edge"/>
              <c:yMode val="edge"/>
              <c:x val="1.6513761467889909E-2"/>
              <c:y val="0.3236017421346139"/>
            </c:manualLayout>
          </c:layout>
          <c:overlay val="0"/>
        </c:title>
        <c:numFmt formatCode="&quot;$&quot;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5005568"/>
        <c:crosses val="autoZero"/>
        <c:crossBetween val="midCat"/>
        <c:majorUnit val="5"/>
        <c:minorUnit val="2.5"/>
      </c:valAx>
    </c:plotArea>
    <c:legend>
      <c:legendPos val="b"/>
      <c:layout>
        <c:manualLayout>
          <c:xMode val="edge"/>
          <c:yMode val="edge"/>
          <c:x val="9.5609326206486961E-2"/>
          <c:y val="0.87700515883790398"/>
          <c:w val="0.8413625304136253"/>
          <c:h val="8.6291067064892743E-2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scene3d>
      <a:camera prst="orthographicFront"/>
      <a:lightRig rig="threePt" dir="t"/>
    </a:scene3d>
    <a:sp3d>
      <a:bevelT w="190500" h="38100"/>
    </a:sp3d>
  </c:sp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127000</xdr:colOff>
      <xdr:row>4</xdr:row>
      <xdr:rowOff>120650</xdr:rowOff>
    </xdr:from>
    <xdr:to>
      <xdr:col>27</xdr:col>
      <xdr:colOff>422275</xdr:colOff>
      <xdr:row>35</xdr:row>
      <xdr:rowOff>111125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BE4BD9B4-5571-4B9D-B72F-3AC14918FC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ls.gov/cpi/home.htm" TargetMode="External"/><Relationship Id="rId1" Type="http://schemas.openxmlformats.org/officeDocument/2006/relationships/hyperlink" Target="https://www.eia.gov/electricity/monthly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B07AB-7BF2-4D75-ADE3-8C99B4DAE4A0}">
  <dimension ref="A1:IH72"/>
  <sheetViews>
    <sheetView showGridLines="0" tabSelected="1" zoomScaleNormal="100" workbookViewId="0">
      <pane ySplit="4" topLeftCell="A5" activePane="bottomLeft" state="frozen"/>
      <selection activeCell="N33" sqref="N33"/>
      <selection pane="bottomLeft" activeCell="N38" sqref="N38"/>
    </sheetView>
  </sheetViews>
  <sheetFormatPr defaultColWidth="9.140625" defaultRowHeight="12.75" x14ac:dyDescent="0.2"/>
  <cols>
    <col min="1" max="1" width="10.85546875" style="2" customWidth="1"/>
    <col min="2" max="5" width="7.28515625" style="2" customWidth="1"/>
    <col min="6" max="6" width="7.28515625" style="4" customWidth="1"/>
    <col min="7" max="10" width="7.7109375" style="2" customWidth="1"/>
    <col min="11" max="11" width="7.7109375" style="4" customWidth="1"/>
    <col min="12" max="15" width="7.140625" style="2" customWidth="1"/>
    <col min="16" max="16" width="7.140625" style="4" customWidth="1"/>
    <col min="17" max="26" width="8.42578125" style="2" customWidth="1"/>
    <col min="27" max="27" width="9.140625" style="3" customWidth="1"/>
    <col min="28" max="28" width="8.42578125" style="2" customWidth="1"/>
    <col min="29" max="29" width="9.140625" style="3" customWidth="1"/>
    <col min="30" max="242" width="8.42578125" style="2" customWidth="1"/>
    <col min="243" max="16384" width="9.140625" style="1"/>
  </cols>
  <sheetData>
    <row r="1" spans="1:242" ht="15.75" x14ac:dyDescent="0.2">
      <c r="A1" s="96" t="s">
        <v>26</v>
      </c>
      <c r="B1" s="95" t="s">
        <v>25</v>
      </c>
      <c r="C1" s="87"/>
      <c r="D1" s="87"/>
      <c r="E1" s="87"/>
      <c r="F1" s="92"/>
      <c r="H1" s="94"/>
      <c r="I1" s="94"/>
      <c r="J1" s="94"/>
      <c r="L1" s="93"/>
      <c r="M1" s="87"/>
      <c r="N1" s="87"/>
      <c r="O1" s="87"/>
      <c r="P1" s="92"/>
      <c r="U1" s="87"/>
    </row>
    <row r="2" spans="1:242" ht="7.5" customHeight="1" thickBot="1" x14ac:dyDescent="0.25">
      <c r="A2" s="89"/>
      <c r="B2" s="91"/>
      <c r="C2" s="89"/>
      <c r="D2" s="89"/>
      <c r="E2" s="89"/>
      <c r="F2" s="88"/>
      <c r="G2" s="90"/>
      <c r="H2" s="89"/>
      <c r="I2" s="89"/>
      <c r="J2" s="89"/>
      <c r="K2" s="88"/>
      <c r="L2" s="89"/>
      <c r="M2" s="89"/>
      <c r="N2" s="89"/>
      <c r="O2" s="89"/>
      <c r="P2" s="88"/>
      <c r="S2" s="87"/>
      <c r="T2" s="87"/>
      <c r="U2" s="87"/>
    </row>
    <row r="3" spans="1:242" ht="13.5" thickBot="1" x14ac:dyDescent="0.25">
      <c r="A3" s="86" t="s">
        <v>24</v>
      </c>
      <c r="B3" s="85" t="s">
        <v>23</v>
      </c>
      <c r="C3" s="82"/>
      <c r="D3" s="82"/>
      <c r="E3" s="82"/>
      <c r="F3" s="84"/>
      <c r="G3" s="85" t="s">
        <v>22</v>
      </c>
      <c r="H3" s="82"/>
      <c r="I3" s="82"/>
      <c r="J3" s="82"/>
      <c r="K3" s="84"/>
      <c r="L3" s="83" t="s">
        <v>21</v>
      </c>
      <c r="M3" s="82"/>
      <c r="N3" s="82"/>
      <c r="O3" s="82"/>
      <c r="P3" s="82"/>
      <c r="R3" s="81"/>
      <c r="S3" s="80"/>
      <c r="T3" s="79"/>
      <c r="U3" s="79"/>
    </row>
    <row r="4" spans="1:242" s="70" customFormat="1" ht="42" thickBot="1" x14ac:dyDescent="0.25">
      <c r="A4" s="78"/>
      <c r="B4" s="77" t="s">
        <v>20</v>
      </c>
      <c r="C4" s="75" t="s">
        <v>19</v>
      </c>
      <c r="D4" s="75" t="s">
        <v>18</v>
      </c>
      <c r="E4" s="75" t="s">
        <v>17</v>
      </c>
      <c r="F4" s="76" t="s">
        <v>16</v>
      </c>
      <c r="G4" s="77" t="s">
        <v>15</v>
      </c>
      <c r="H4" s="75" t="s">
        <v>14</v>
      </c>
      <c r="I4" s="75" t="s">
        <v>13</v>
      </c>
      <c r="J4" s="75" t="s">
        <v>12</v>
      </c>
      <c r="K4" s="76" t="s">
        <v>11</v>
      </c>
      <c r="L4" s="75" t="s">
        <v>10</v>
      </c>
      <c r="M4" s="75" t="s">
        <v>9</v>
      </c>
      <c r="N4" s="75" t="s">
        <v>8</v>
      </c>
      <c r="O4" s="75" t="s">
        <v>7</v>
      </c>
      <c r="P4" s="74" t="s">
        <v>6</v>
      </c>
      <c r="Q4" s="71"/>
      <c r="R4" s="71"/>
      <c r="S4" s="73"/>
      <c r="T4" s="73"/>
      <c r="U4" s="73"/>
      <c r="V4" s="71"/>
      <c r="W4" s="71"/>
      <c r="X4" s="71"/>
      <c r="Y4" s="71"/>
      <c r="Z4" s="71"/>
      <c r="AB4" s="71"/>
      <c r="AD4" s="71"/>
      <c r="AE4" s="72" t="s">
        <v>5</v>
      </c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</row>
    <row r="5" spans="1:242" s="26" customFormat="1" ht="11.25" x14ac:dyDescent="0.2">
      <c r="A5" s="37">
        <v>1970</v>
      </c>
      <c r="B5" s="69">
        <f>C5*F5</f>
        <v>5.7067600000000009</v>
      </c>
      <c r="C5" s="35">
        <v>0.23</v>
      </c>
      <c r="D5" s="35">
        <f>B5*AE$58/AE5</f>
        <v>44.815948652147775</v>
      </c>
      <c r="E5" s="35">
        <f>C5*AE$58/AE5</f>
        <v>1.8062207259450171</v>
      </c>
      <c r="F5" s="33">
        <v>24.812000000000001</v>
      </c>
      <c r="G5" s="32">
        <f>H5*K5</f>
        <v>0.29077999999999998</v>
      </c>
      <c r="H5" s="30">
        <v>0.31</v>
      </c>
      <c r="I5" s="30">
        <f>G5*AE$58/AE5</f>
        <v>2.2835341856099651</v>
      </c>
      <c r="J5" s="30">
        <f>H5*AE$58/AE5</f>
        <v>2.4344714132302405</v>
      </c>
      <c r="K5" s="33">
        <v>0.93799999999999994</v>
      </c>
      <c r="L5" s="68">
        <f>M5*P5</f>
        <v>1.63374226223973</v>
      </c>
      <c r="M5" s="30">
        <v>0.26</v>
      </c>
      <c r="N5" s="30">
        <f>L5*AE$58/AE5</f>
        <v>12.829996238737824</v>
      </c>
      <c r="O5" s="30">
        <f>M5*AE$58/AE5</f>
        <v>2.0418147336769761</v>
      </c>
      <c r="P5" s="29">
        <v>6.283624085537423</v>
      </c>
      <c r="Q5" s="59"/>
      <c r="R5" s="5"/>
      <c r="S5" s="30"/>
      <c r="T5" s="30"/>
      <c r="U5" s="30"/>
      <c r="V5" s="5"/>
      <c r="W5" s="5"/>
      <c r="X5" s="5"/>
      <c r="Y5" s="5"/>
      <c r="Z5" s="5"/>
      <c r="AB5" s="5"/>
      <c r="AD5" s="5"/>
      <c r="AE5" s="57">
        <v>38.799999999999997</v>
      </c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s="15" customFormat="1" ht="11.25" x14ac:dyDescent="0.2">
      <c r="A6" s="47">
        <f>(A5+1)</f>
        <v>1971</v>
      </c>
      <c r="B6" s="46">
        <f>C6*F6</f>
        <v>6.8768000000000002</v>
      </c>
      <c r="C6" s="45">
        <v>0.28000000000000003</v>
      </c>
      <c r="D6" s="45">
        <f>B6*AE$58/AE6</f>
        <v>51.737576500411514</v>
      </c>
      <c r="E6" s="45">
        <f>C6*AE$58/AE6</f>
        <v>2.1065788477366256</v>
      </c>
      <c r="F6" s="43">
        <v>24.56</v>
      </c>
      <c r="G6" s="42">
        <f>H6*K6</f>
        <v>0.30015999999999998</v>
      </c>
      <c r="H6" s="40">
        <v>0.32</v>
      </c>
      <c r="I6" s="65">
        <f>G6*AE$58/AE6</f>
        <v>2.2582525247736625</v>
      </c>
      <c r="J6" s="65">
        <f>H6*AE$58/AE6</f>
        <v>2.4075186831275719</v>
      </c>
      <c r="K6" s="67">
        <v>0.93799999999999994</v>
      </c>
      <c r="L6" s="66">
        <f>M6*P6</f>
        <v>1.634127659574468</v>
      </c>
      <c r="M6" s="65">
        <v>0.26</v>
      </c>
      <c r="N6" s="65">
        <f>L6*AE$58/AE6</f>
        <v>12.294352722003325</v>
      </c>
      <c r="O6" s="65">
        <f>M6*AE$58/AE6</f>
        <v>1.956108930041152</v>
      </c>
      <c r="P6" s="39">
        <v>6.2851063829787233</v>
      </c>
      <c r="Q6" s="58"/>
      <c r="R6" s="10"/>
      <c r="S6" s="62"/>
      <c r="T6" s="62"/>
      <c r="U6" s="62"/>
      <c r="V6" s="10"/>
      <c r="W6" s="10"/>
      <c r="X6" s="10"/>
      <c r="Y6" s="10"/>
      <c r="Z6" s="10"/>
      <c r="AB6" s="10"/>
      <c r="AD6" s="10"/>
      <c r="AE6" s="55">
        <v>40.5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</row>
    <row r="7" spans="1:242" s="26" customFormat="1" ht="11.25" x14ac:dyDescent="0.2">
      <c r="A7" s="37">
        <f>(A6+1)</f>
        <v>1972</v>
      </c>
      <c r="B7" s="36">
        <f>C7*F7</f>
        <v>7.0272799999999993</v>
      </c>
      <c r="C7" s="35">
        <v>0.28999999999999998</v>
      </c>
      <c r="D7" s="35">
        <f>B7*AE$58/AE7</f>
        <v>51.225438816427427</v>
      </c>
      <c r="E7" s="35">
        <f>C7*AE$58/AE7</f>
        <v>2.1139583532695374</v>
      </c>
      <c r="F7" s="33">
        <v>24.231999999999999</v>
      </c>
      <c r="G7" s="32">
        <f>H7*K7</f>
        <v>0.32899999999999996</v>
      </c>
      <c r="H7" s="30">
        <v>0.35</v>
      </c>
      <c r="I7" s="30">
        <f>G7*AE$58/AE7</f>
        <v>2.398249304226475</v>
      </c>
      <c r="J7" s="30">
        <f>H7*AE$58/AE7</f>
        <v>2.5513290470494416</v>
      </c>
      <c r="K7" s="33">
        <v>0.94</v>
      </c>
      <c r="L7" s="32">
        <f>M7*P7</f>
        <v>1.6972340425531915</v>
      </c>
      <c r="M7" s="30">
        <v>0.27</v>
      </c>
      <c r="N7" s="30">
        <f>L7*AE$58/AE7</f>
        <v>12.372007178306017</v>
      </c>
      <c r="O7" s="30">
        <f>M7*AE$58/AE7</f>
        <v>1.9681681220095693</v>
      </c>
      <c r="P7" s="29">
        <v>6.2860520094562649</v>
      </c>
      <c r="Q7" s="59"/>
      <c r="R7" s="5"/>
      <c r="S7" s="30"/>
      <c r="T7" s="30"/>
      <c r="U7" s="30"/>
      <c r="V7" s="5"/>
      <c r="W7" s="5"/>
      <c r="X7" s="5"/>
      <c r="Y7" s="5"/>
      <c r="Z7" s="5"/>
      <c r="AB7" s="5"/>
      <c r="AD7" s="5"/>
      <c r="AE7" s="57">
        <v>41.8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</row>
    <row r="8" spans="1:242" s="15" customFormat="1" ht="11.25" x14ac:dyDescent="0.2">
      <c r="A8" s="47">
        <f>(A7+1)</f>
        <v>1973</v>
      </c>
      <c r="B8" s="46">
        <f>C8*F8</f>
        <v>8.2048800000000011</v>
      </c>
      <c r="C8" s="45">
        <v>0.34</v>
      </c>
      <c r="D8" s="64">
        <f>B8*AE$58/AE8</f>
        <v>56.307205564414417</v>
      </c>
      <c r="E8" s="64">
        <f>C8*AE$58/AE8</f>
        <v>2.3333004129129131</v>
      </c>
      <c r="F8" s="43">
        <v>24.132000000000001</v>
      </c>
      <c r="G8" s="42">
        <f>H8*K8</f>
        <v>0.30175999999999997</v>
      </c>
      <c r="H8" s="40">
        <v>0.32</v>
      </c>
      <c r="I8" s="40">
        <f>G8*AE$58/AE8</f>
        <v>2.0708727429429423</v>
      </c>
      <c r="J8" s="40">
        <f>H8*AE$58/AE8</f>
        <v>2.1960474474474472</v>
      </c>
      <c r="K8" s="43">
        <v>0.94299999999999995</v>
      </c>
      <c r="L8" s="42">
        <f>M8*P8</f>
        <v>3.8822589531680443</v>
      </c>
      <c r="M8" s="40">
        <v>0.62</v>
      </c>
      <c r="N8" s="40">
        <f>L8*AE$58/AE8</f>
        <v>26.642577701358384</v>
      </c>
      <c r="O8" s="40">
        <f>M8*AE$58/AE8</f>
        <v>4.2548419294294293</v>
      </c>
      <c r="P8" s="39">
        <v>6.2617079889807163</v>
      </c>
      <c r="Q8" s="58"/>
      <c r="R8" s="10"/>
      <c r="S8" s="62"/>
      <c r="T8" s="62"/>
      <c r="U8" s="62"/>
      <c r="V8" s="10"/>
      <c r="W8" s="10"/>
      <c r="X8" s="10"/>
      <c r="Y8" s="10"/>
      <c r="Z8" s="10"/>
      <c r="AB8" s="10"/>
      <c r="AD8" s="10"/>
      <c r="AE8" s="55">
        <v>44.4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</row>
    <row r="9" spans="1:242" s="26" customFormat="1" ht="11.25" x14ac:dyDescent="0.2">
      <c r="A9" s="37">
        <f>(A8+1)</f>
        <v>1974</v>
      </c>
      <c r="B9" s="36">
        <f>C9*F9</f>
        <v>9.533199999999999</v>
      </c>
      <c r="C9" s="35">
        <v>0.4</v>
      </c>
      <c r="D9" s="35">
        <f>B9*AE$58/AE9</f>
        <v>58.920509822177131</v>
      </c>
      <c r="E9" s="35">
        <f>C9*AE$58/AE9</f>
        <v>2.4722237998647736</v>
      </c>
      <c r="F9" s="33">
        <v>23.832999999999998</v>
      </c>
      <c r="G9" s="32">
        <f>H9*K9</f>
        <v>0.38785999999999998</v>
      </c>
      <c r="H9" s="30">
        <v>0.41</v>
      </c>
      <c r="I9" s="30">
        <f>G9*AE$58/AE9</f>
        <v>2.3971918075388774</v>
      </c>
      <c r="J9" s="30">
        <f>H9*AE$58/AE9</f>
        <v>2.5340293948613923</v>
      </c>
      <c r="K9" s="33">
        <v>0.94599999999999995</v>
      </c>
      <c r="L9" s="32">
        <f>M9*P9</f>
        <v>10.672340425531916</v>
      </c>
      <c r="M9" s="30">
        <v>1.71</v>
      </c>
      <c r="N9" s="30">
        <f>L9*AE$58/AE9</f>
        <v>65.961035000647371</v>
      </c>
      <c r="O9" s="30">
        <f>M9*AE$58/AE9</f>
        <v>10.568756744421906</v>
      </c>
      <c r="P9" s="29">
        <v>6.2411347517730498</v>
      </c>
      <c r="Q9" s="59"/>
      <c r="R9" s="5"/>
      <c r="S9" s="30"/>
      <c r="T9" s="30"/>
      <c r="U9" s="30"/>
      <c r="V9" s="5"/>
      <c r="W9" s="5"/>
      <c r="X9" s="5"/>
      <c r="Y9" s="5"/>
      <c r="Z9" s="5"/>
      <c r="AB9" s="5"/>
      <c r="AD9" s="5"/>
      <c r="AE9" s="57">
        <v>49.3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</row>
    <row r="10" spans="1:242" s="15" customFormat="1" ht="11.25" x14ac:dyDescent="0.2">
      <c r="A10" s="47">
        <f>(A9+1)</f>
        <v>1975</v>
      </c>
      <c r="B10" s="46">
        <f>C10*F10</f>
        <v>11.351999999999999</v>
      </c>
      <c r="C10" s="45">
        <v>0.48</v>
      </c>
      <c r="D10" s="45">
        <f>B10*AE$58/AE10</f>
        <v>64.293166802973957</v>
      </c>
      <c r="E10" s="45">
        <f>C10*AE$58/AE10</f>
        <v>2.7185271375464684</v>
      </c>
      <c r="F10" s="43">
        <v>23.65</v>
      </c>
      <c r="G10" s="42">
        <f>H10*K10</f>
        <v>0.57400999999999991</v>
      </c>
      <c r="H10" s="40">
        <v>0.61</v>
      </c>
      <c r="I10" s="40">
        <f>G10*AE$58/AE10</f>
        <v>3.2509620046313499</v>
      </c>
      <c r="J10" s="40">
        <f>H10*AE$58/AE10</f>
        <v>3.4547949039653032</v>
      </c>
      <c r="K10" s="43">
        <v>0.94099999999999995</v>
      </c>
      <c r="L10" s="42">
        <f>M10*P10</f>
        <v>9.9816666666666674</v>
      </c>
      <c r="M10" s="40">
        <v>1.59</v>
      </c>
      <c r="N10" s="40">
        <f>L10*AE$58/AE10</f>
        <v>56.532149398492358</v>
      </c>
      <c r="O10" s="40">
        <f>M10*AE$58/AE10</f>
        <v>9.0051211431226772</v>
      </c>
      <c r="P10" s="39">
        <v>6.2777777777777777</v>
      </c>
      <c r="Q10" s="58"/>
      <c r="R10" s="10"/>
      <c r="S10" s="62"/>
      <c r="T10" s="62"/>
      <c r="U10" s="62"/>
      <c r="V10" s="10"/>
      <c r="W10" s="10"/>
      <c r="X10" s="10"/>
      <c r="Y10" s="10"/>
      <c r="Z10" s="10"/>
      <c r="AB10" s="10"/>
      <c r="AD10" s="10"/>
      <c r="AE10" s="55">
        <v>53.8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</row>
    <row r="11" spans="1:242" s="26" customFormat="1" ht="11.25" x14ac:dyDescent="0.2">
      <c r="A11" s="37">
        <f>(A10+1)</f>
        <v>1976</v>
      </c>
      <c r="B11" s="36">
        <f>C11*F11</f>
        <v>14.847360000000002</v>
      </c>
      <c r="C11" s="35">
        <v>0.64</v>
      </c>
      <c r="D11" s="35">
        <f>B11*AE$58/AE11</f>
        <v>79.508156420386655</v>
      </c>
      <c r="E11" s="35">
        <f>C11*AE$58/AE11</f>
        <v>3.4272234329232569</v>
      </c>
      <c r="F11" s="33">
        <v>23.199000000000002</v>
      </c>
      <c r="G11" s="32">
        <f>H11*K11</f>
        <v>0.8948799999999999</v>
      </c>
      <c r="H11" s="30">
        <v>0.94</v>
      </c>
      <c r="I11" s="30">
        <f>G11*AE$58/AE11</f>
        <v>4.7921151650849438</v>
      </c>
      <c r="J11" s="30">
        <f>H11*AE$58/AE11</f>
        <v>5.0337344171060332</v>
      </c>
      <c r="K11" s="33">
        <v>0.95199999999999996</v>
      </c>
      <c r="L11" s="32">
        <f>M11*P11</f>
        <v>9.6827500000000004</v>
      </c>
      <c r="M11" s="30">
        <v>1.54</v>
      </c>
      <c r="N11" s="30">
        <f>L11*AE$58/AE11</f>
        <v>51.851480773652611</v>
      </c>
      <c r="O11" s="30">
        <f>M11*AE$58/AE11</f>
        <v>8.2467563854715866</v>
      </c>
      <c r="P11" s="29">
        <v>6.2874999999999996</v>
      </c>
      <c r="Q11" s="59"/>
      <c r="R11" s="5"/>
      <c r="S11" s="30"/>
      <c r="T11" s="30"/>
      <c r="U11" s="30"/>
      <c r="V11" s="5"/>
      <c r="W11" s="5"/>
      <c r="X11" s="5"/>
      <c r="Y11" s="5"/>
      <c r="Z11" s="5"/>
      <c r="AB11" s="5"/>
      <c r="AD11" s="5"/>
      <c r="AE11" s="57">
        <v>56.9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</row>
    <row r="12" spans="1:242" s="15" customFormat="1" ht="11.25" x14ac:dyDescent="0.2">
      <c r="A12" s="47">
        <f>(A11+1)</f>
        <v>1977</v>
      </c>
      <c r="B12" s="46">
        <f>C12*F12</f>
        <v>17.2272</v>
      </c>
      <c r="C12" s="45">
        <v>0.74</v>
      </c>
      <c r="D12" s="45">
        <f>B12*AE$58/AE12</f>
        <v>86.619721392739265</v>
      </c>
      <c r="E12" s="45">
        <f>C12*AE$58/AE12</f>
        <v>3.7207784103410337</v>
      </c>
      <c r="F12" s="43">
        <v>23.28</v>
      </c>
      <c r="G12" s="42">
        <f>H12*K12</f>
        <v>1.0300500000000001</v>
      </c>
      <c r="H12" s="40">
        <v>1.0900000000000001</v>
      </c>
      <c r="I12" s="40">
        <f>G12*AE$58/AE12</f>
        <v>5.1791727048267324</v>
      </c>
      <c r="J12" s="40">
        <f>H12*AE$58/AE12</f>
        <v>5.4806060368536853</v>
      </c>
      <c r="K12" s="43">
        <v>0.94499999999999995</v>
      </c>
      <c r="L12" s="42">
        <f>M12*P12</f>
        <v>12.478390410958905</v>
      </c>
      <c r="M12" s="40">
        <v>1.99</v>
      </c>
      <c r="N12" s="40">
        <f>L12*AE$58/AE12</f>
        <v>62.742331941760099</v>
      </c>
      <c r="O12" s="40">
        <f>M12*AE$58/AE12</f>
        <v>10.005877076457644</v>
      </c>
      <c r="P12" s="39">
        <v>6.2705479452054798</v>
      </c>
      <c r="Q12" s="58"/>
      <c r="R12" s="10"/>
      <c r="S12" s="62"/>
      <c r="T12" s="62"/>
      <c r="U12" s="62"/>
      <c r="V12" s="10"/>
      <c r="W12" s="10"/>
      <c r="X12" s="10"/>
      <c r="Y12" s="10"/>
      <c r="Z12" s="10"/>
      <c r="AB12" s="10"/>
      <c r="AD12" s="10"/>
      <c r="AE12" s="55">
        <v>60.6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</row>
    <row r="13" spans="1:242" s="26" customFormat="1" ht="11.25" x14ac:dyDescent="0.2">
      <c r="A13" s="37">
        <f>(A12+1)</f>
        <v>1978</v>
      </c>
      <c r="B13" s="36">
        <f>C13*F13</f>
        <v>19.791399999999999</v>
      </c>
      <c r="C13" s="35">
        <v>0.85</v>
      </c>
      <c r="D13" s="35">
        <f>B13*AE$58/AE13</f>
        <v>92.491885220603251</v>
      </c>
      <c r="E13" s="35">
        <f>C13*AE$58/AE13</f>
        <v>3.9723365925357865</v>
      </c>
      <c r="F13" s="33">
        <v>23.283999999999999</v>
      </c>
      <c r="G13" s="32">
        <f>H13*K13</f>
        <v>1.25532</v>
      </c>
      <c r="H13" s="30">
        <v>1.32</v>
      </c>
      <c r="I13" s="30">
        <f>G13*AE$58/AE13</f>
        <v>5.8665336133435577</v>
      </c>
      <c r="J13" s="30">
        <f>H13*AE$58/AE13</f>
        <v>6.1688050613496923</v>
      </c>
      <c r="K13" s="33">
        <v>0.95099999999999996</v>
      </c>
      <c r="L13" s="32">
        <f>M13*P13</f>
        <v>10.773626373626373</v>
      </c>
      <c r="M13" s="30">
        <v>1.72</v>
      </c>
      <c r="N13" s="30">
        <f>L13*AE$58/AE13</f>
        <v>50.348788562664318</v>
      </c>
      <c r="O13" s="30">
        <f>M13*AE$58/AE13</f>
        <v>8.0381399284253554</v>
      </c>
      <c r="P13" s="29">
        <v>6.2637362637362637</v>
      </c>
      <c r="Q13" s="59"/>
      <c r="R13" s="5"/>
      <c r="S13" s="30"/>
      <c r="T13" s="30"/>
      <c r="U13" s="30"/>
      <c r="V13" s="5"/>
      <c r="W13" s="5"/>
      <c r="X13" s="5"/>
      <c r="Y13" s="5"/>
      <c r="Z13" s="5"/>
      <c r="AB13" s="5"/>
      <c r="AD13" s="5"/>
      <c r="AE13" s="57">
        <v>65.2</v>
      </c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</row>
    <row r="14" spans="1:242" s="15" customFormat="1" ht="11.25" x14ac:dyDescent="0.2">
      <c r="A14" s="47">
        <f>(A13+1)</f>
        <v>1979</v>
      </c>
      <c r="B14" s="46">
        <f>C14*F14</f>
        <v>24.05874</v>
      </c>
      <c r="C14" s="45">
        <v>1.03</v>
      </c>
      <c r="D14" s="45">
        <f>B14*AE$58/AE14</f>
        <v>100.97432742431128</v>
      </c>
      <c r="E14" s="45">
        <f>C14*AE$58/AE14</f>
        <v>4.322901251147842</v>
      </c>
      <c r="F14" s="43">
        <v>23.358000000000001</v>
      </c>
      <c r="G14" s="42">
        <f>H14*K14</f>
        <v>1.55043</v>
      </c>
      <c r="H14" s="40">
        <v>1.61</v>
      </c>
      <c r="I14" s="40">
        <f>G14*AE$58/AE14</f>
        <v>6.5071415405991733</v>
      </c>
      <c r="J14" s="40">
        <f>H14*AE$58/AE14</f>
        <v>6.7571563246097339</v>
      </c>
      <c r="K14" s="43">
        <v>0.96299999999999997</v>
      </c>
      <c r="L14" s="42">
        <f>M14*P14</f>
        <v>17.127604562737645</v>
      </c>
      <c r="M14" s="40">
        <v>2.74</v>
      </c>
      <c r="N14" s="40">
        <f>L14*AE$58/AE14</f>
        <v>71.884410867401982</v>
      </c>
      <c r="O14" s="40">
        <f>M14*AE$58/AE14</f>
        <v>11.499756726354455</v>
      </c>
      <c r="P14" s="39">
        <v>6.250950570342205</v>
      </c>
      <c r="Q14" s="58"/>
      <c r="R14" s="10"/>
      <c r="S14" s="62"/>
      <c r="T14" s="62"/>
      <c r="U14" s="62"/>
      <c r="V14" s="10"/>
      <c r="W14" s="10"/>
      <c r="X14" s="10"/>
      <c r="Y14" s="10"/>
      <c r="Z14" s="10"/>
      <c r="AB14" s="10"/>
      <c r="AD14" s="10"/>
      <c r="AE14" s="55">
        <v>72.599999999999994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</row>
    <row r="15" spans="1:242" s="26" customFormat="1" ht="11.25" x14ac:dyDescent="0.2">
      <c r="A15" s="37">
        <v>1980</v>
      </c>
      <c r="B15" s="36">
        <f>C15*F15</f>
        <v>26.105999999999995</v>
      </c>
      <c r="C15" s="35">
        <v>1.1399999999999999</v>
      </c>
      <c r="D15" s="35">
        <f>B15*AE$58/AE15</f>
        <v>96.53567396237861</v>
      </c>
      <c r="E15" s="35">
        <f>C15*AE$58/AE15</f>
        <v>4.2155316140776691</v>
      </c>
      <c r="F15" s="33">
        <v>22.9</v>
      </c>
      <c r="G15" s="32">
        <f>H15*K15</f>
        <v>1.91</v>
      </c>
      <c r="H15" s="30">
        <v>2</v>
      </c>
      <c r="I15" s="30">
        <f>G15*AE$58/AE15</f>
        <v>7.0628643709546912</v>
      </c>
      <c r="J15" s="30">
        <f>H15*AE$58/AE15</f>
        <v>7.395669498381876</v>
      </c>
      <c r="K15" s="33">
        <v>0.95499999999999996</v>
      </c>
      <c r="L15" s="32">
        <f>M15*P15</f>
        <v>30.079365079365079</v>
      </c>
      <c r="M15" s="30">
        <v>5</v>
      </c>
      <c r="N15" s="30">
        <f>L15*AE$58/AE15</f>
        <v>111.22852142407662</v>
      </c>
      <c r="O15" s="30">
        <f>M15*AE$58/AE15</f>
        <v>18.489173745954687</v>
      </c>
      <c r="P15" s="29">
        <v>6.0158730158730158</v>
      </c>
      <c r="Q15" s="59"/>
      <c r="R15" s="5"/>
      <c r="S15" s="30"/>
      <c r="T15" s="30"/>
      <c r="U15" s="30"/>
      <c r="V15" s="5"/>
      <c r="W15" s="5"/>
      <c r="X15" s="5"/>
      <c r="Y15" s="5"/>
      <c r="Z15" s="5"/>
      <c r="AB15" s="5"/>
      <c r="AD15" s="5"/>
      <c r="AE15" s="57">
        <v>82.4</v>
      </c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</row>
    <row r="16" spans="1:242" s="15" customFormat="1" ht="11.25" x14ac:dyDescent="0.2">
      <c r="A16" s="47">
        <f>(A15+1)</f>
        <v>1981</v>
      </c>
      <c r="B16" s="46">
        <f>C16*F16</f>
        <v>28.877940000000002</v>
      </c>
      <c r="C16" s="45">
        <v>1.26</v>
      </c>
      <c r="D16" s="45">
        <f>B16*AE$58/AE16</f>
        <v>96.800374492904282</v>
      </c>
      <c r="E16" s="45">
        <f>C16*AE$58/AE16</f>
        <v>4.2235863036303627</v>
      </c>
      <c r="F16" s="43">
        <v>22.919</v>
      </c>
      <c r="G16" s="42">
        <f>H16*K16</f>
        <v>2.13428</v>
      </c>
      <c r="H16" s="40">
        <v>2.29</v>
      </c>
      <c r="I16" s="40">
        <f>G16*AE$58/AE16</f>
        <v>7.1542188699303244</v>
      </c>
      <c r="J16" s="40">
        <f>H16*AE$58/AE16</f>
        <v>7.6762005042170873</v>
      </c>
      <c r="K16" s="43">
        <v>0.93200000000000005</v>
      </c>
      <c r="L16" s="42">
        <f>M16*P16</f>
        <v>38.43291139240506</v>
      </c>
      <c r="M16" s="40">
        <v>6.46</v>
      </c>
      <c r="N16" s="40">
        <f>L16*AE$58/AE16</f>
        <v>128.8291414012709</v>
      </c>
      <c r="O16" s="40">
        <f>M16*AE$58/AE16</f>
        <v>21.654259937660431</v>
      </c>
      <c r="P16" s="39">
        <v>5.9493670886075947</v>
      </c>
      <c r="Q16" s="58"/>
      <c r="R16" s="10"/>
      <c r="S16" s="62"/>
      <c r="T16" s="62"/>
      <c r="U16" s="62"/>
      <c r="V16" s="10"/>
      <c r="W16" s="10"/>
      <c r="X16" s="10"/>
      <c r="Y16" s="10"/>
      <c r="Z16" s="10"/>
      <c r="AB16" s="10"/>
      <c r="AD16" s="10"/>
      <c r="AE16" s="55">
        <v>90.9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</row>
    <row r="17" spans="1:242" s="26" customFormat="1" ht="11.25" x14ac:dyDescent="0.2">
      <c r="A17" s="37">
        <f>(A16+1)</f>
        <v>1982</v>
      </c>
      <c r="B17" s="36">
        <f>C17*F17</f>
        <v>32.54562</v>
      </c>
      <c r="C17" s="35">
        <v>1.41</v>
      </c>
      <c r="D17" s="35">
        <f>B17*AE$58/AE17</f>
        <v>102.76375072088081</v>
      </c>
      <c r="E17" s="35">
        <f>C17*AE$58/AE17</f>
        <v>4.4521163989637298</v>
      </c>
      <c r="F17" s="33">
        <v>23.082000000000001</v>
      </c>
      <c r="G17" s="32">
        <f>H17*K17</f>
        <v>2.2842000000000002</v>
      </c>
      <c r="H17" s="30">
        <v>2.4300000000000002</v>
      </c>
      <c r="I17" s="30">
        <f>G17*AE$58/AE17</f>
        <v>7.2124285663212433</v>
      </c>
      <c r="J17" s="30">
        <f>H17*AE$58/AE17</f>
        <v>7.6727963471502587</v>
      </c>
      <c r="K17" s="33">
        <v>0.94</v>
      </c>
      <c r="L17" s="32">
        <f>M17*P17</f>
        <v>40.464406779661019</v>
      </c>
      <c r="M17" s="30">
        <v>6.92</v>
      </c>
      <c r="N17" s="30">
        <f>L17*AE$58/AE17</f>
        <v>127.76755248089927</v>
      </c>
      <c r="O17" s="30">
        <f>M17*AE$58/AE17</f>
        <v>21.850103177892915</v>
      </c>
      <c r="P17" s="29">
        <v>5.8474576271186445</v>
      </c>
      <c r="Q17" s="59"/>
      <c r="R17" s="5"/>
      <c r="S17" s="30"/>
      <c r="T17" s="30"/>
      <c r="U17" s="30"/>
      <c r="V17" s="5"/>
      <c r="W17" s="5"/>
      <c r="X17" s="5"/>
      <c r="Y17" s="5"/>
      <c r="Z17" s="5"/>
      <c r="AB17" s="5"/>
      <c r="AD17" s="5"/>
      <c r="AE17" s="57">
        <v>96.5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</row>
    <row r="18" spans="1:242" s="15" customFormat="1" ht="11.25" x14ac:dyDescent="0.2">
      <c r="A18" s="47">
        <f>(A17+1)</f>
        <v>1983</v>
      </c>
      <c r="B18" s="46">
        <f>C18*F18</f>
        <v>30.869100000000003</v>
      </c>
      <c r="C18" s="45">
        <v>1.35</v>
      </c>
      <c r="D18" s="45">
        <f>B18*AE$58/AE18</f>
        <v>94.436381988704824</v>
      </c>
      <c r="E18" s="45">
        <f>C18*AE$58/AE18</f>
        <v>4.1299913403614461</v>
      </c>
      <c r="F18" s="43">
        <v>22.866</v>
      </c>
      <c r="G18" s="42">
        <f>H18*K18</f>
        <v>2.9453299999999998</v>
      </c>
      <c r="H18" s="40">
        <v>3.13</v>
      </c>
      <c r="I18" s="40">
        <f>G18*AE$58/AE18</f>
        <v>9.0105091811161309</v>
      </c>
      <c r="J18" s="40">
        <f>H18*AE$58/AE18</f>
        <v>9.575461403949129</v>
      </c>
      <c r="K18" s="43">
        <v>0.94099999999999995</v>
      </c>
      <c r="L18" s="42">
        <f>M18*P18</f>
        <v>35.654556962025318</v>
      </c>
      <c r="M18" s="40">
        <v>6.11</v>
      </c>
      <c r="N18" s="40">
        <f>L18*AE$58/AE18</f>
        <v>109.07630481302847</v>
      </c>
      <c r="O18" s="40">
        <f>M18*AE$58/AE18</f>
        <v>18.692034881191432</v>
      </c>
      <c r="P18" s="39">
        <v>5.8354430379746836</v>
      </c>
      <c r="Q18" s="58"/>
      <c r="R18" s="10"/>
      <c r="S18" s="62"/>
      <c r="T18" s="62"/>
      <c r="U18" s="62"/>
      <c r="V18" s="10"/>
      <c r="W18" s="10"/>
      <c r="X18" s="10"/>
      <c r="Y18" s="10"/>
      <c r="Z18" s="10"/>
      <c r="AB18" s="10"/>
      <c r="AD18" s="10"/>
      <c r="AE18" s="55">
        <v>99.6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</row>
    <row r="19" spans="1:242" s="26" customFormat="1" ht="11.25" x14ac:dyDescent="0.2">
      <c r="A19" s="37">
        <f>(A18+1)</f>
        <v>1984</v>
      </c>
      <c r="B19" s="36">
        <f>C19*F19</f>
        <v>30.625700000000002</v>
      </c>
      <c r="C19" s="35">
        <v>1.34</v>
      </c>
      <c r="D19" s="35">
        <f>B19*AE$58/AE19</f>
        <v>89.814237542749424</v>
      </c>
      <c r="E19" s="35">
        <f>C19*AE$58/AE19</f>
        <v>3.9297413057427009</v>
      </c>
      <c r="F19" s="33">
        <v>22.855</v>
      </c>
      <c r="G19" s="32">
        <f>H19*K19</f>
        <v>3.8316000000000003</v>
      </c>
      <c r="H19" s="30">
        <v>3.72</v>
      </c>
      <c r="I19" s="30">
        <f>G19*AE$58/AE19</f>
        <v>11.236714020211741</v>
      </c>
      <c r="J19" s="30">
        <f>H19*AE$58/AE19</f>
        <v>10.909431087584215</v>
      </c>
      <c r="K19" s="33">
        <v>1.03</v>
      </c>
      <c r="L19" s="32">
        <f>M19*P19</f>
        <v>35.174999999999997</v>
      </c>
      <c r="M19" s="30">
        <v>6.09</v>
      </c>
      <c r="N19" s="30">
        <f>L19*AE$58/AE19</f>
        <v>103.15570927574589</v>
      </c>
      <c r="O19" s="30">
        <f>M19*AE$58/AE19</f>
        <v>17.85979444177093</v>
      </c>
      <c r="P19" s="29">
        <v>5.7758620689655169</v>
      </c>
      <c r="Q19" s="59"/>
      <c r="R19" s="5"/>
      <c r="S19" s="61"/>
      <c r="T19" s="61"/>
      <c r="U19" s="61"/>
      <c r="V19" s="5"/>
      <c r="W19" s="5"/>
      <c r="X19" s="5"/>
      <c r="Y19" s="5"/>
      <c r="Z19" s="5"/>
      <c r="AB19" s="5"/>
      <c r="AD19" s="5"/>
      <c r="AE19" s="57">
        <v>103.9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</row>
    <row r="20" spans="1:242" s="15" customFormat="1" ht="11.25" x14ac:dyDescent="0.2">
      <c r="A20" s="47">
        <f>(A19+1)</f>
        <v>1985</v>
      </c>
      <c r="B20" s="46">
        <f>C20*F20</f>
        <v>32.341590000000004</v>
      </c>
      <c r="C20" s="45">
        <v>1.37</v>
      </c>
      <c r="D20" s="45">
        <f>B20*AE$58/AE20</f>
        <v>91.584885506668215</v>
      </c>
      <c r="E20" s="45">
        <f>C20*AE$58/AE20</f>
        <v>3.8795647692069397</v>
      </c>
      <c r="F20" s="43">
        <v>23.606999999999999</v>
      </c>
      <c r="G20" s="42">
        <f>H20*K20</f>
        <v>4.4290000000000003</v>
      </c>
      <c r="H20" s="40">
        <v>4.12</v>
      </c>
      <c r="I20" s="40">
        <f>G20*AE$58/AE20</f>
        <v>12.542038221034698</v>
      </c>
      <c r="J20" s="40">
        <f>H20*AE$58/AE20</f>
        <v>11.667012298636926</v>
      </c>
      <c r="K20" s="43">
        <v>1.075</v>
      </c>
      <c r="L20" s="42">
        <f>M20*P20</f>
        <v>29.931750000000001</v>
      </c>
      <c r="M20" s="40">
        <v>5.0199999999999996</v>
      </c>
      <c r="N20" s="40">
        <f>L20*AE$58/AE20</f>
        <v>84.760702759642186</v>
      </c>
      <c r="O20" s="40">
        <f>M20*AE$58/AE20</f>
        <v>14.215631490086739</v>
      </c>
      <c r="P20" s="39">
        <v>5.9625000000000004</v>
      </c>
      <c r="Q20" s="58"/>
      <c r="R20" s="10"/>
      <c r="S20" s="62"/>
      <c r="T20" s="62"/>
      <c r="U20" s="62"/>
      <c r="V20" s="10"/>
      <c r="W20" s="10"/>
      <c r="X20" s="10"/>
      <c r="Y20" s="10"/>
      <c r="Z20" s="10"/>
      <c r="AB20" s="10"/>
      <c r="AD20" s="10"/>
      <c r="AE20" s="55">
        <v>107.6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</row>
    <row r="21" spans="1:242" s="26" customFormat="1" ht="11.25" x14ac:dyDescent="0.2">
      <c r="A21" s="37">
        <f>(A20+1)</f>
        <v>1986</v>
      </c>
      <c r="B21" s="36">
        <f>C21*F21</f>
        <v>32.394750000000002</v>
      </c>
      <c r="C21" s="35">
        <v>1.41</v>
      </c>
      <c r="D21" s="35">
        <f>B21*AE$58/AE21</f>
        <v>90.061419860287401</v>
      </c>
      <c r="E21" s="35">
        <f>C21*AE$58/AE21</f>
        <v>3.9199747490875909</v>
      </c>
      <c r="F21" s="33">
        <v>22.975000000000001</v>
      </c>
      <c r="G21" s="32">
        <f>H21*K21</f>
        <v>5.5436999999999994</v>
      </c>
      <c r="H21" s="30">
        <v>5.0999999999999996</v>
      </c>
      <c r="I21" s="30">
        <f>G21*AE$58/AE21</f>
        <v>15.412173061359486</v>
      </c>
      <c r="J21" s="30">
        <f>H21*AE$58/AE21</f>
        <v>14.178632071167883</v>
      </c>
      <c r="K21" s="33">
        <v>1.087</v>
      </c>
      <c r="L21" s="32">
        <f>M21*P21</f>
        <v>20.689333333333334</v>
      </c>
      <c r="M21" s="30">
        <v>3.54</v>
      </c>
      <c r="N21" s="30">
        <f>L21*AE$58/AE21</f>
        <v>57.518910810016223</v>
      </c>
      <c r="O21" s="30">
        <f>M21*AE$58/AE21</f>
        <v>9.841638731751825</v>
      </c>
      <c r="P21" s="29">
        <v>5.8444444444444441</v>
      </c>
      <c r="Q21" s="59"/>
      <c r="R21" s="5"/>
      <c r="S21" s="30"/>
      <c r="T21" s="30"/>
      <c r="U21" s="30"/>
      <c r="V21" s="5"/>
      <c r="W21" s="5"/>
      <c r="X21" s="5"/>
      <c r="Y21" s="5"/>
      <c r="Z21" s="5"/>
      <c r="AB21" s="5"/>
      <c r="AD21" s="5"/>
      <c r="AE21" s="57">
        <v>109.6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</row>
    <row r="22" spans="1:242" s="15" customFormat="1" ht="11.25" x14ac:dyDescent="0.2">
      <c r="A22" s="47">
        <v>1987</v>
      </c>
      <c r="B22" s="46">
        <f>C22*F22</f>
        <v>29.046249999999997</v>
      </c>
      <c r="C22" s="45">
        <v>1.25</v>
      </c>
      <c r="D22" s="45">
        <f>B22*AE$58/AE22</f>
        <v>77.908788423378809</v>
      </c>
      <c r="E22" s="45">
        <f>C22*AE$58/AE22</f>
        <v>3.3527903095657274</v>
      </c>
      <c r="F22" s="43">
        <v>23.236999999999998</v>
      </c>
      <c r="G22" s="42">
        <f>H22*K22</f>
        <v>5.4654600000000011</v>
      </c>
      <c r="H22" s="40">
        <v>5.07</v>
      </c>
      <c r="I22" s="40">
        <f>G22*AE$58/AE22</f>
        <v>14.659633060255283</v>
      </c>
      <c r="J22" s="40">
        <f>H22*AE$58/AE22</f>
        <v>13.598917495598592</v>
      </c>
      <c r="K22" s="43">
        <v>1.0780000000000001</v>
      </c>
      <c r="L22" s="42">
        <f>M22*P22</f>
        <v>24.037005347593581</v>
      </c>
      <c r="M22" s="40">
        <v>4.12</v>
      </c>
      <c r="N22" s="40">
        <f>L22*AE$58/AE22</f>
        <v>64.472830880313069</v>
      </c>
      <c r="O22" s="40">
        <f>M22*AE$58/AE22</f>
        <v>11.050796860328639</v>
      </c>
      <c r="P22" s="39">
        <v>5.8342245989304811</v>
      </c>
      <c r="Q22" s="58"/>
      <c r="R22" s="10"/>
      <c r="S22" s="63"/>
      <c r="T22" s="63"/>
      <c r="U22" s="62"/>
      <c r="V22" s="10"/>
      <c r="W22" s="10"/>
      <c r="X22" s="10"/>
      <c r="Y22" s="10"/>
      <c r="Z22" s="10"/>
      <c r="AB22" s="10"/>
      <c r="AD22" s="10"/>
      <c r="AE22" s="55">
        <v>113.6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</row>
    <row r="23" spans="1:242" s="26" customFormat="1" ht="11.25" x14ac:dyDescent="0.2">
      <c r="A23" s="37">
        <v>1988</v>
      </c>
      <c r="B23" s="36">
        <f>C23*F23</f>
        <v>28.956060000000001</v>
      </c>
      <c r="C23" s="35">
        <v>1.26</v>
      </c>
      <c r="D23" s="35">
        <f>B23*AE$58/AE23</f>
        <v>74.581211573076914</v>
      </c>
      <c r="E23" s="35">
        <f>C23*AE$58/AE23</f>
        <v>3.2453423076923076</v>
      </c>
      <c r="F23" s="33">
        <v>22.981000000000002</v>
      </c>
      <c r="G23" s="32">
        <f>H23*K23</f>
        <v>3.0507400000000002</v>
      </c>
      <c r="H23" s="30">
        <v>2.83</v>
      </c>
      <c r="I23" s="30">
        <f>G23*AE$58/AE23</f>
        <v>7.8576949141025647</v>
      </c>
      <c r="J23" s="30">
        <f>H23*AE$58/AE23</f>
        <v>7.2891418498168496</v>
      </c>
      <c r="K23" s="33">
        <v>1.0780000000000001</v>
      </c>
      <c r="L23" s="32">
        <f>M23*P23</f>
        <v>23.107184466019419</v>
      </c>
      <c r="M23" s="30">
        <v>3.98</v>
      </c>
      <c r="N23" s="30">
        <f>L23*AE$58/AE23</f>
        <v>59.516447110494681</v>
      </c>
      <c r="O23" s="30">
        <f>M23*AE$58/AE23</f>
        <v>10.251160622710621</v>
      </c>
      <c r="P23" s="29">
        <v>5.8058252427184467</v>
      </c>
      <c r="Q23" s="59"/>
      <c r="R23" s="5"/>
      <c r="S23" s="61"/>
      <c r="T23" s="61"/>
      <c r="U23" s="30"/>
      <c r="V23" s="5"/>
      <c r="W23" s="5"/>
      <c r="X23" s="5"/>
      <c r="Y23" s="5"/>
      <c r="Z23" s="5"/>
      <c r="AB23" s="5"/>
      <c r="AD23" s="5"/>
      <c r="AE23" s="57">
        <v>118.3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</row>
    <row r="24" spans="1:242" s="15" customFormat="1" ht="11.25" x14ac:dyDescent="0.2">
      <c r="A24" s="47">
        <v>1989</v>
      </c>
      <c r="B24" s="46">
        <f>C24*F24</f>
        <v>28.485280000000003</v>
      </c>
      <c r="C24" s="45">
        <v>1.24</v>
      </c>
      <c r="D24" s="45">
        <f>B24*AE$58/AE24</f>
        <v>69.996047723333334</v>
      </c>
      <c r="E24" s="45">
        <f>C24*AE$58/AE24</f>
        <v>3.047015833333333</v>
      </c>
      <c r="F24" s="43">
        <v>22.972000000000001</v>
      </c>
      <c r="G24" s="42">
        <f>H24*K24</f>
        <v>3.38212</v>
      </c>
      <c r="H24" s="40">
        <v>3.29</v>
      </c>
      <c r="I24" s="40">
        <f>G24*AE$58/AE24</f>
        <v>8.3107848308333327</v>
      </c>
      <c r="J24" s="40">
        <f>H24*AE$58/AE24</f>
        <v>8.0844210416666655</v>
      </c>
      <c r="K24" s="43">
        <v>1.028</v>
      </c>
      <c r="L24" s="42">
        <f>M24*P24</f>
        <v>25.820348837209302</v>
      </c>
      <c r="M24" s="40">
        <v>4.45</v>
      </c>
      <c r="N24" s="40">
        <f>L24*AE$58/AE24</f>
        <v>63.447590104166657</v>
      </c>
      <c r="O24" s="40">
        <f>M24*AE$58/AE24</f>
        <v>10.934855208333332</v>
      </c>
      <c r="P24" s="39">
        <v>5.8023255813953485</v>
      </c>
      <c r="Q24" s="58"/>
      <c r="R24" s="10"/>
      <c r="S24" s="63"/>
      <c r="T24" s="63"/>
      <c r="U24" s="62"/>
      <c r="V24" s="10"/>
      <c r="W24" s="10"/>
      <c r="X24" s="10"/>
      <c r="Y24" s="10"/>
      <c r="Z24" s="10"/>
      <c r="AB24" s="10"/>
      <c r="AD24" s="10"/>
      <c r="AE24" s="55">
        <v>124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</row>
    <row r="25" spans="1:242" s="26" customFormat="1" ht="11.25" x14ac:dyDescent="0.2">
      <c r="A25" s="37">
        <v>1990</v>
      </c>
      <c r="B25" s="36">
        <f>C25*F25</f>
        <v>26.912339999999997</v>
      </c>
      <c r="C25" s="35">
        <v>1.17</v>
      </c>
      <c r="D25" s="35">
        <f>B25*AE$58/AE25</f>
        <v>62.740876887566941</v>
      </c>
      <c r="E25" s="35">
        <f>C25*AE$58/AE25</f>
        <v>2.7276270275439938</v>
      </c>
      <c r="F25" s="33">
        <v>23.001999999999999</v>
      </c>
      <c r="G25" s="32">
        <f>H25*K25</f>
        <v>5.1760799999999998</v>
      </c>
      <c r="H25" s="30">
        <v>5.04</v>
      </c>
      <c r="I25" s="30">
        <f>G25*AE$58/AE25</f>
        <v>12.067021969854629</v>
      </c>
      <c r="J25" s="30">
        <f>H25*AE$58/AE25</f>
        <v>11.749777964804897</v>
      </c>
      <c r="K25" s="33">
        <v>1.0269999999999999</v>
      </c>
      <c r="L25" s="32">
        <f>M25*P25</f>
        <v>31.552142857142854</v>
      </c>
      <c r="M25" s="30">
        <v>5.42</v>
      </c>
      <c r="N25" s="30">
        <f>L25*AE$58/AE25</f>
        <v>73.557673191514539</v>
      </c>
      <c r="O25" s="30">
        <f>M25*AE$58/AE25</f>
        <v>12.635673922468758</v>
      </c>
      <c r="P25" s="29">
        <v>5.8214285714285712</v>
      </c>
      <c r="Q25" s="59"/>
      <c r="R25" s="5"/>
      <c r="S25" s="61"/>
      <c r="T25" s="61"/>
      <c r="U25" s="30"/>
      <c r="V25" s="5"/>
      <c r="W25" s="5"/>
      <c r="X25" s="5"/>
      <c r="Y25" s="5"/>
      <c r="Z25" s="5"/>
      <c r="AB25" s="5"/>
      <c r="AD25" s="5"/>
      <c r="AE25" s="57">
        <v>130.69999999999999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</row>
    <row r="26" spans="1:242" s="15" customFormat="1" ht="11.25" x14ac:dyDescent="0.2">
      <c r="A26" s="47">
        <v>1991</v>
      </c>
      <c r="B26" s="46">
        <f>C26*F26</f>
        <v>27.235530000000001</v>
      </c>
      <c r="C26" s="45">
        <v>1.19</v>
      </c>
      <c r="D26" s="45">
        <f>B26*AE$58/AE26</f>
        <v>60.930316548623352</v>
      </c>
      <c r="E26" s="45">
        <f>C26*AE$58/AE26</f>
        <v>2.6622238191385215</v>
      </c>
      <c r="F26" s="43">
        <v>22.887</v>
      </c>
      <c r="G26" s="42">
        <f>H26*K26</f>
        <v>1.7107200000000002</v>
      </c>
      <c r="H26" s="40">
        <v>1.62</v>
      </c>
      <c r="I26" s="40">
        <f>G26*AE$58/AE26</f>
        <v>3.8271592704845823</v>
      </c>
      <c r="J26" s="40">
        <f>H26*AE$58/AE26</f>
        <v>3.6242038546255508</v>
      </c>
      <c r="K26" s="43">
        <v>1.056</v>
      </c>
      <c r="L26" s="42">
        <f>M26*P26</f>
        <v>28.50365853658537</v>
      </c>
      <c r="M26" s="40">
        <v>4.9000000000000004</v>
      </c>
      <c r="N26" s="40">
        <f>L26*AE$58/AE26</f>
        <v>63.767326629150112</v>
      </c>
      <c r="O26" s="40">
        <f>M26*AE$58/AE26</f>
        <v>10.962098078805679</v>
      </c>
      <c r="P26" s="39">
        <v>5.8170731707317076</v>
      </c>
      <c r="Q26" s="58"/>
      <c r="R26" s="10"/>
      <c r="S26" s="63"/>
      <c r="T26" s="63"/>
      <c r="U26" s="62"/>
      <c r="V26" s="10"/>
      <c r="W26" s="10"/>
      <c r="X26" s="10"/>
      <c r="Y26" s="10"/>
      <c r="Z26" s="10"/>
      <c r="AB26" s="10"/>
      <c r="AD26" s="10"/>
      <c r="AE26" s="55">
        <v>136.19999999999999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</row>
    <row r="27" spans="1:242" s="26" customFormat="1" ht="11.25" x14ac:dyDescent="0.2">
      <c r="A27" s="37">
        <v>1992</v>
      </c>
      <c r="B27" s="36">
        <f>C27*F27</f>
        <v>27.586789999999997</v>
      </c>
      <c r="C27" s="35">
        <v>1.21</v>
      </c>
      <c r="D27" s="35">
        <f>B27*AE$58/AE27</f>
        <v>59.912605788197887</v>
      </c>
      <c r="E27" s="35">
        <f>C27*AE$58/AE27</f>
        <v>2.627861124970301</v>
      </c>
      <c r="F27" s="33">
        <v>22.798999999999999</v>
      </c>
      <c r="G27" s="32">
        <f>H27*K27</f>
        <v>1.8461399999999999</v>
      </c>
      <c r="H27" s="30">
        <v>1.74</v>
      </c>
      <c r="I27" s="30">
        <f>G27*AE$58/AE27</f>
        <v>4.0094211051674975</v>
      </c>
      <c r="J27" s="30">
        <f>H27*AE$58/AE27</f>
        <v>3.7789077334283672</v>
      </c>
      <c r="K27" s="33">
        <v>1.0609999999999999</v>
      </c>
      <c r="L27" s="32">
        <f>M27*P27</f>
        <v>28.181290322580644</v>
      </c>
      <c r="M27" s="30">
        <v>4.84</v>
      </c>
      <c r="N27" s="30">
        <f>L27*AE$58/AE27</f>
        <v>61.2037332976954</v>
      </c>
      <c r="O27" s="30">
        <f>M27*AE$58/AE27</f>
        <v>10.511444499881204</v>
      </c>
      <c r="P27" s="29">
        <v>5.82258064516129</v>
      </c>
      <c r="Q27" s="59"/>
      <c r="R27" s="5"/>
      <c r="S27" s="61"/>
      <c r="T27" s="61"/>
      <c r="U27" s="30"/>
      <c r="V27" s="5"/>
      <c r="W27" s="5"/>
      <c r="X27" s="5"/>
      <c r="Y27" s="5"/>
      <c r="Z27" s="5"/>
      <c r="AB27" s="5"/>
      <c r="AD27" s="5"/>
      <c r="AE27" s="57">
        <v>140.30000000000001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</row>
    <row r="28" spans="1:242" s="15" customFormat="1" ht="11.25" x14ac:dyDescent="0.2">
      <c r="A28" s="47">
        <v>1993</v>
      </c>
      <c r="B28" s="46">
        <f>C28*F28</f>
        <v>27.147469999999998</v>
      </c>
      <c r="C28" s="45">
        <v>1.19</v>
      </c>
      <c r="D28" s="45">
        <f>B28*AE$58/AE28</f>
        <v>57.244824169509798</v>
      </c>
      <c r="E28" s="45">
        <f>C28*AE$58/AE28</f>
        <v>2.5093071568627447</v>
      </c>
      <c r="F28" s="43">
        <v>22.812999999999999</v>
      </c>
      <c r="G28" s="42">
        <f>H28*K28</f>
        <v>2.2911800000000002</v>
      </c>
      <c r="H28" s="40">
        <v>2.1800000000000002</v>
      </c>
      <c r="I28" s="40">
        <f>G28*AE$58/AE28</f>
        <v>4.8313230013956172</v>
      </c>
      <c r="J28" s="40">
        <f>H28*AE$58/AE28</f>
        <v>4.5968820184544406</v>
      </c>
      <c r="K28" s="43">
        <v>1.0509999999999999</v>
      </c>
      <c r="L28" s="42">
        <f>M28*P28</f>
        <v>31.470645161290321</v>
      </c>
      <c r="M28" s="40">
        <v>5.39</v>
      </c>
      <c r="N28" s="40">
        <f>L28*AE$58/AE28</f>
        <v>66.360937087658584</v>
      </c>
      <c r="O28" s="40">
        <f>M28*AE$58/AE28</f>
        <v>11.365685357554785</v>
      </c>
      <c r="P28" s="39">
        <v>5.838709677419355</v>
      </c>
      <c r="Q28" s="58"/>
      <c r="R28" s="10"/>
      <c r="S28" s="63"/>
      <c r="T28" s="63"/>
      <c r="U28" s="62"/>
      <c r="V28" s="10"/>
      <c r="W28" s="10"/>
      <c r="X28" s="10"/>
      <c r="Y28" s="10"/>
      <c r="Z28" s="10"/>
      <c r="AB28" s="10"/>
      <c r="AD28" s="10"/>
      <c r="AE28" s="55">
        <v>144.5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</row>
    <row r="29" spans="1:242" s="26" customFormat="1" ht="11.25" x14ac:dyDescent="0.2">
      <c r="A29" s="37">
        <v>1994</v>
      </c>
      <c r="B29" s="36">
        <f>C29*F29</f>
        <v>25.847219999999997</v>
      </c>
      <c r="C29" s="35">
        <v>1.1399999999999999</v>
      </c>
      <c r="D29" s="35">
        <f>B29*AE$58/AE29</f>
        <v>53.142299991666661</v>
      </c>
      <c r="E29" s="35">
        <f>C29*AE$58/AE29</f>
        <v>2.3438583333333329</v>
      </c>
      <c r="F29" s="33">
        <v>22.672999999999998</v>
      </c>
      <c r="G29" s="32">
        <f>H29*K29</f>
        <v>2.4127999999999998</v>
      </c>
      <c r="H29" s="30">
        <v>2.3199999999999998</v>
      </c>
      <c r="I29" s="30">
        <f>G29*AE$58/AE29</f>
        <v>4.960755602339181</v>
      </c>
      <c r="J29" s="30">
        <f>H29*AE$58/AE29</f>
        <v>4.7699573099415202</v>
      </c>
      <c r="K29" s="33">
        <v>1.04</v>
      </c>
      <c r="L29" s="32">
        <f>M29*P29</f>
        <v>27.282631578947367</v>
      </c>
      <c r="M29" s="30">
        <v>4.67</v>
      </c>
      <c r="N29" s="30">
        <f>L29*AE$58/AE29</f>
        <v>56.093529282086791</v>
      </c>
      <c r="O29" s="30">
        <f>M29*AE$58/AE29</f>
        <v>9.6015951023391803</v>
      </c>
      <c r="P29" s="29">
        <v>5.8421052631578947</v>
      </c>
      <c r="Q29" s="59"/>
      <c r="R29" s="5"/>
      <c r="S29" s="61"/>
      <c r="T29" s="61"/>
      <c r="U29" s="30"/>
      <c r="V29" s="5"/>
      <c r="W29" s="5"/>
      <c r="X29" s="5"/>
      <c r="Y29" s="5"/>
      <c r="Z29" s="5"/>
      <c r="AB29" s="5"/>
      <c r="AD29" s="5"/>
      <c r="AE29" s="57">
        <v>148.19999999999999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</row>
    <row r="30" spans="1:242" s="15" customFormat="1" ht="11.25" x14ac:dyDescent="0.2">
      <c r="A30" s="47">
        <v>1995</v>
      </c>
      <c r="B30" s="46">
        <f>C30*F30</f>
        <v>24.840010000000003</v>
      </c>
      <c r="C30" s="45">
        <v>1.0900000000000001</v>
      </c>
      <c r="D30" s="45">
        <f>B30*AE$58/AE30</f>
        <v>49.663978851809929</v>
      </c>
      <c r="E30" s="45">
        <f>C30*AE$58/AE30</f>
        <v>2.1792961012685912</v>
      </c>
      <c r="F30" s="43">
        <v>22.789000000000001</v>
      </c>
      <c r="G30" s="42">
        <f>H30*K30</f>
        <v>2.2448600000000001</v>
      </c>
      <c r="H30" s="40">
        <v>2.14</v>
      </c>
      <c r="I30" s="40">
        <f>G30*AE$58/AE30</f>
        <v>4.4882703173337708</v>
      </c>
      <c r="J30" s="40">
        <f>H30*AE$58/AE30</f>
        <v>4.2786180336832889</v>
      </c>
      <c r="K30" s="43">
        <v>1.0489999999999999</v>
      </c>
      <c r="L30" s="42">
        <f>M30*P30</f>
        <v>29.458333333333332</v>
      </c>
      <c r="M30" s="40">
        <v>5.05</v>
      </c>
      <c r="N30" s="40">
        <f>L30*AE$58/AE30</f>
        <v>58.897643103856801</v>
      </c>
      <c r="O30" s="40">
        <f>M30*AE$58/AE30</f>
        <v>10.096738817804024</v>
      </c>
      <c r="P30" s="39">
        <v>5.833333333333333</v>
      </c>
      <c r="Q30" s="58"/>
      <c r="R30" s="10"/>
      <c r="S30" s="63"/>
      <c r="T30" s="63"/>
      <c r="U30" s="62"/>
      <c r="V30" s="10"/>
      <c r="W30" s="10"/>
      <c r="X30" s="10"/>
      <c r="Y30" s="10"/>
      <c r="Z30" s="10"/>
      <c r="AB30" s="10"/>
      <c r="AD30" s="10"/>
      <c r="AE30" s="55">
        <v>152.4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</row>
    <row r="31" spans="1:242" s="26" customFormat="1" ht="11.25" x14ac:dyDescent="0.2">
      <c r="A31" s="37">
        <v>1996</v>
      </c>
      <c r="B31" s="36">
        <f>C31*F31</f>
        <v>24.355340000000002</v>
      </c>
      <c r="C31" s="35">
        <v>1.07</v>
      </c>
      <c r="D31" s="35">
        <f>B31*AE$58/AE31</f>
        <v>47.298347104025915</v>
      </c>
      <c r="E31" s="35">
        <f>C31*AE$58/AE31</f>
        <v>2.0779521616741023</v>
      </c>
      <c r="F31" s="33">
        <v>22.762</v>
      </c>
      <c r="G31" s="32">
        <f>H31*K31</f>
        <v>1.8240099999999999</v>
      </c>
      <c r="H31" s="30">
        <v>1.79</v>
      </c>
      <c r="I31" s="30">
        <f>G31*AE$58/AE31</f>
        <v>3.5422481517898867</v>
      </c>
      <c r="J31" s="30">
        <f>H31*AE$58/AE31</f>
        <v>3.4762003452305072</v>
      </c>
      <c r="K31" s="33">
        <v>1.0189999999999999</v>
      </c>
      <c r="L31" s="32">
        <f>M31*P31</f>
        <v>33.562372881355934</v>
      </c>
      <c r="M31" s="30">
        <v>5.79</v>
      </c>
      <c r="N31" s="30">
        <f>L31*AE$58/AE31</f>
        <v>65.178509607220391</v>
      </c>
      <c r="O31" s="30">
        <f>M31*AE$58/AE31</f>
        <v>11.244245809432758</v>
      </c>
      <c r="P31" s="29">
        <v>5.7966101694915251</v>
      </c>
      <c r="Q31" s="59"/>
      <c r="R31" s="5"/>
      <c r="S31" s="61"/>
      <c r="T31" s="61"/>
      <c r="U31" s="30"/>
      <c r="V31" s="5"/>
      <c r="W31" s="5"/>
      <c r="X31" s="5"/>
      <c r="Y31" s="5"/>
      <c r="Z31" s="5"/>
      <c r="AB31" s="5"/>
      <c r="AD31" s="5"/>
      <c r="AE31" s="57">
        <v>156.9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</row>
    <row r="32" spans="1:242" s="15" customFormat="1" ht="11.25" customHeight="1" x14ac:dyDescent="0.2">
      <c r="A32" s="47">
        <v>1997</v>
      </c>
      <c r="B32" s="46">
        <f>C32*F32</f>
        <v>24.865110000000001</v>
      </c>
      <c r="C32" s="45">
        <v>1.1100000000000001</v>
      </c>
      <c r="D32" s="45">
        <f>B32*AE$58/AE32</f>
        <v>47.20522359350467</v>
      </c>
      <c r="E32" s="45">
        <f>C32*AE$58/AE32</f>
        <v>2.1072819781931464</v>
      </c>
      <c r="F32" s="43">
        <v>22.401</v>
      </c>
      <c r="G32" s="42">
        <f>H32*K32</f>
        <v>2.0827799999999996</v>
      </c>
      <c r="H32" s="40">
        <v>2.0299999999999998</v>
      </c>
      <c r="I32" s="40">
        <f>G32*AE$58/AE32</f>
        <v>3.9540583410280363</v>
      </c>
      <c r="J32" s="40">
        <f>H32*AE$58/AE32</f>
        <v>3.8538580321910687</v>
      </c>
      <c r="K32" s="43">
        <v>1.026</v>
      </c>
      <c r="L32" s="42">
        <f>M32*P32</f>
        <v>33.831724137931033</v>
      </c>
      <c r="M32" s="40">
        <v>5.84</v>
      </c>
      <c r="N32" s="40">
        <f>L32*AE$58/AE32</f>
        <v>64.227912222580287</v>
      </c>
      <c r="O32" s="40">
        <f>M32*AE$58/AE32</f>
        <v>11.086961038421597</v>
      </c>
      <c r="P32" s="39">
        <v>5.7931034482758621</v>
      </c>
      <c r="Q32" s="58"/>
      <c r="R32" s="10"/>
      <c r="S32" s="63"/>
      <c r="T32" s="63"/>
      <c r="U32" s="62"/>
      <c r="V32" s="10"/>
      <c r="W32" s="10"/>
      <c r="X32" s="10"/>
      <c r="Y32" s="10"/>
      <c r="Z32" s="10"/>
      <c r="AB32" s="10"/>
      <c r="AD32" s="10"/>
      <c r="AE32" s="55">
        <v>160.5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</row>
    <row r="33" spans="1:242" s="26" customFormat="1" ht="11.25" customHeight="1" x14ac:dyDescent="0.2">
      <c r="A33" s="37">
        <v>1998</v>
      </c>
      <c r="B33" s="36">
        <f>C33*F33</f>
        <v>25.657649999999997</v>
      </c>
      <c r="C33" s="35">
        <v>1.1499999999999999</v>
      </c>
      <c r="D33" s="35">
        <f>B33*AE$58/AE33</f>
        <v>47.962739752223918</v>
      </c>
      <c r="E33" s="35">
        <f>C33*AE$58/AE33</f>
        <v>2.1497350971370137</v>
      </c>
      <c r="F33" s="33">
        <v>22.311</v>
      </c>
      <c r="G33" s="32">
        <f>H33*K33</f>
        <v>2.0927199999999999</v>
      </c>
      <c r="H33" s="30">
        <v>2.02</v>
      </c>
      <c r="I33" s="30">
        <f>G33*AE$58/AE33</f>
        <v>3.9119944630265846</v>
      </c>
      <c r="J33" s="30">
        <f>H33*AE$58/AE33</f>
        <v>3.776056431492842</v>
      </c>
      <c r="K33" s="33">
        <v>1.036</v>
      </c>
      <c r="L33" s="32">
        <f>M33*P33</f>
        <v>25.8</v>
      </c>
      <c r="M33" s="30">
        <v>4.4000000000000004</v>
      </c>
      <c r="N33" s="30">
        <f>L33*AE$58/AE33</f>
        <v>48.228839570552147</v>
      </c>
      <c r="O33" s="30">
        <f>M33*AE$58/AE33</f>
        <v>8.2250734151329237</v>
      </c>
      <c r="P33" s="29">
        <v>5.8636363636363633</v>
      </c>
      <c r="Q33" s="59"/>
      <c r="R33" s="5"/>
      <c r="S33" s="61"/>
      <c r="T33" s="61"/>
      <c r="U33" s="30"/>
      <c r="V33" s="5"/>
      <c r="W33" s="5"/>
      <c r="X33" s="5"/>
      <c r="Y33" s="5"/>
      <c r="Z33" s="5"/>
      <c r="AB33" s="5"/>
      <c r="AD33" s="5"/>
      <c r="AE33" s="57">
        <v>163</v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</row>
    <row r="34" spans="1:242" s="15" customFormat="1" ht="11.25" customHeight="1" x14ac:dyDescent="0.2">
      <c r="A34" s="47">
        <v>1999</v>
      </c>
      <c r="B34" s="46">
        <f>C34*F34</f>
        <v>23.596270000000001</v>
      </c>
      <c r="C34" s="45">
        <v>1.03</v>
      </c>
      <c r="D34" s="45">
        <f>B34*AE$58/AE34</f>
        <v>43.156187453546416</v>
      </c>
      <c r="E34" s="45">
        <f>C34*AE$58/AE34</f>
        <v>1.8838093087234893</v>
      </c>
      <c r="F34" s="43">
        <v>22.908999999999999</v>
      </c>
      <c r="G34" s="42">
        <f>H34*K34</f>
        <v>2.63144</v>
      </c>
      <c r="H34" s="40">
        <v>2.54</v>
      </c>
      <c r="I34" s="40">
        <f>G34*AE$58/AE34</f>
        <v>4.8127487061624645</v>
      </c>
      <c r="J34" s="40">
        <f>H34*AE$58/AE34</f>
        <v>4.645510334133653</v>
      </c>
      <c r="K34" s="43">
        <v>1.036</v>
      </c>
      <c r="L34" s="42">
        <f>M34*P34</f>
        <v>30.092363636363633</v>
      </c>
      <c r="M34" s="40">
        <v>5.14</v>
      </c>
      <c r="N34" s="40">
        <f>L34*AE$58/AE34</f>
        <v>55.037159941431106</v>
      </c>
      <c r="O34" s="40">
        <f>M34*AE$58/AE34</f>
        <v>9.4007571328531405</v>
      </c>
      <c r="P34" s="39">
        <v>5.8545454545454545</v>
      </c>
      <c r="Q34" s="58"/>
      <c r="R34" s="10"/>
      <c r="S34" s="63"/>
      <c r="T34" s="63"/>
      <c r="U34" s="62"/>
      <c r="V34" s="10"/>
      <c r="W34" s="10"/>
      <c r="X34" s="10"/>
      <c r="Y34" s="10"/>
      <c r="Z34" s="10"/>
      <c r="AB34" s="10"/>
      <c r="AD34" s="10"/>
      <c r="AE34" s="55">
        <v>166.6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</row>
    <row r="35" spans="1:242" s="26" customFormat="1" ht="11.25" customHeight="1" x14ac:dyDescent="0.2">
      <c r="A35" s="37">
        <v>2000</v>
      </c>
      <c r="B35" s="36">
        <f>C35*F35</f>
        <v>23.155259999999998</v>
      </c>
      <c r="C35" s="35">
        <v>1.01</v>
      </c>
      <c r="D35" s="35">
        <f>B35*AE$58/AE35</f>
        <v>40.972383185220671</v>
      </c>
      <c r="E35" s="35">
        <f>C35*AE$58/AE35</f>
        <v>1.7871579510259388</v>
      </c>
      <c r="F35" s="33">
        <v>22.925999999999998</v>
      </c>
      <c r="G35" s="32">
        <f>H35*K35</f>
        <v>4.0089600000000001</v>
      </c>
      <c r="H35" s="30">
        <v>3.84</v>
      </c>
      <c r="I35" s="30">
        <f>G35*AE$58/AE35</f>
        <v>7.0937076627177698</v>
      </c>
      <c r="J35" s="30">
        <f>H35*AE$58/AE35</f>
        <v>6.7947391405342623</v>
      </c>
      <c r="K35" s="33">
        <v>1.044</v>
      </c>
      <c r="L35" s="32">
        <f>M35*P35</f>
        <v>39.664356435643562</v>
      </c>
      <c r="M35" s="30">
        <v>6.79</v>
      </c>
      <c r="N35" s="30">
        <f>L35*AE$58/AE35</f>
        <v>70.184623738898267</v>
      </c>
      <c r="O35" s="30">
        <f>M35*AE$58/AE35</f>
        <v>12.014655928184281</v>
      </c>
      <c r="P35" s="29">
        <v>5.8415841584158414</v>
      </c>
      <c r="Q35" s="59"/>
      <c r="R35" s="5"/>
      <c r="S35" s="61"/>
      <c r="T35" s="61"/>
      <c r="U35" s="30"/>
      <c r="V35" s="5"/>
      <c r="W35" s="5"/>
      <c r="X35" s="5"/>
      <c r="Y35" s="5"/>
      <c r="Z35" s="5"/>
      <c r="AB35" s="5"/>
      <c r="AD35" s="5"/>
      <c r="AE35" s="57">
        <v>172.2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</row>
    <row r="36" spans="1:242" s="15" customFormat="1" ht="11.25" customHeight="1" x14ac:dyDescent="0.2">
      <c r="A36" s="47">
        <v>2001</v>
      </c>
      <c r="B36" s="46">
        <f>C36*F36</f>
        <v>25.477760000000004</v>
      </c>
      <c r="C36" s="56">
        <v>1.1200000000000001</v>
      </c>
      <c r="D36" s="45">
        <f>B36*AE$58/AE36</f>
        <v>43.834634736231884</v>
      </c>
      <c r="E36" s="45">
        <f>C36*AE$58/AE36</f>
        <v>1.9269665349143612</v>
      </c>
      <c r="F36" s="43">
        <v>22.748000000000001</v>
      </c>
      <c r="G36" s="42">
        <f>H36*K36</f>
        <v>4.85344</v>
      </c>
      <c r="H36" s="44">
        <v>4.6399999999999997</v>
      </c>
      <c r="I36" s="40">
        <f>G36*AE$58/AE36</f>
        <v>8.3503718385846035</v>
      </c>
      <c r="J36" s="40">
        <f>H36*AE$58/AE36</f>
        <v>7.9831470732166379</v>
      </c>
      <c r="K36" s="43">
        <v>1.046</v>
      </c>
      <c r="L36" s="42">
        <f>M36*P36</f>
        <v>36.714363636363636</v>
      </c>
      <c r="M36" s="44">
        <v>6.34</v>
      </c>
      <c r="N36" s="40">
        <f>L36*AE$58/AE36</f>
        <v>63.167276855312011</v>
      </c>
      <c r="O36" s="40">
        <f>M36*AE$58/AE36</f>
        <v>10.908006992283079</v>
      </c>
      <c r="P36" s="39">
        <v>5.790909090909091</v>
      </c>
      <c r="Q36" s="58"/>
      <c r="R36" s="10"/>
      <c r="S36" s="60"/>
      <c r="T36" s="60"/>
      <c r="U36" s="60"/>
      <c r="V36" s="10"/>
      <c r="W36" s="10"/>
      <c r="X36" s="10"/>
      <c r="Y36" s="10"/>
      <c r="Z36" s="10"/>
      <c r="AB36" s="10"/>
      <c r="AD36" s="10"/>
      <c r="AE36" s="55">
        <v>177.1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</row>
    <row r="37" spans="1:242" s="26" customFormat="1" ht="11.25" customHeight="1" x14ac:dyDescent="0.2">
      <c r="A37" s="37">
        <v>2002</v>
      </c>
      <c r="B37" s="36">
        <f>C37*F37</f>
        <v>21.842459999999999</v>
      </c>
      <c r="C37" s="53">
        <v>0.97</v>
      </c>
      <c r="D37" s="35">
        <f>B37*AE$58/AE37</f>
        <v>36.995175908254581</v>
      </c>
      <c r="E37" s="35">
        <f>C37*AE$58/AE37</f>
        <v>1.6429157078006298</v>
      </c>
      <c r="F37" s="33">
        <v>22.518000000000001</v>
      </c>
      <c r="G37" s="32">
        <f>H37*K37</f>
        <v>4.4722499999999998</v>
      </c>
      <c r="H37" s="34">
        <v>4.45</v>
      </c>
      <c r="I37" s="30">
        <f>G37*AE$58/AE37</f>
        <v>7.5747729631045004</v>
      </c>
      <c r="J37" s="30">
        <f>H37*AE$58/AE37</f>
        <v>7.5370875254771157</v>
      </c>
      <c r="K37" s="33">
        <v>1.0049999999999999</v>
      </c>
      <c r="L37" s="32">
        <f>M37*P37</f>
        <v>32.491250000000001</v>
      </c>
      <c r="M37" s="34">
        <v>5.56</v>
      </c>
      <c r="N37" s="30">
        <f>L37*AE$58/AE37</f>
        <v>55.031324733069297</v>
      </c>
      <c r="O37" s="30">
        <f>M37*AE$58/AE37</f>
        <v>9.417125088011856</v>
      </c>
      <c r="P37" s="29">
        <v>5.84375</v>
      </c>
      <c r="Q37" s="59"/>
      <c r="R37" s="5"/>
      <c r="S37" s="28"/>
      <c r="T37" s="28"/>
      <c r="U37" s="28"/>
      <c r="V37" s="5"/>
      <c r="W37" s="5"/>
      <c r="X37" s="5"/>
      <c r="Y37" s="5"/>
      <c r="Z37" s="5"/>
      <c r="AB37" s="5"/>
      <c r="AD37" s="5"/>
      <c r="AE37" s="57">
        <v>179.9</v>
      </c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</row>
    <row r="38" spans="1:242" s="15" customFormat="1" ht="11.25" customHeight="1" x14ac:dyDescent="0.2">
      <c r="A38" s="47">
        <v>2003</v>
      </c>
      <c r="B38" s="46">
        <f>C38*F38</f>
        <v>23.195120000000003</v>
      </c>
      <c r="C38" s="56">
        <v>1.04</v>
      </c>
      <c r="D38" s="45">
        <f>B38*AE$58/AE38</f>
        <v>38.410814073949275</v>
      </c>
      <c r="E38" s="45">
        <f>C38*AE$58/AE38</f>
        <v>1.72222634057971</v>
      </c>
      <c r="F38" s="43">
        <v>22.303000000000001</v>
      </c>
      <c r="G38" s="42">
        <f>H38*K38</f>
        <v>4.6183999999999994</v>
      </c>
      <c r="H38" s="44">
        <v>4.5999999999999996</v>
      </c>
      <c r="I38" s="40">
        <f>G38*AE$58/AE38</f>
        <v>7.6480097416666641</v>
      </c>
      <c r="J38" s="40">
        <f>H38*AE$58/AE38</f>
        <v>7.6175395833333317</v>
      </c>
      <c r="K38" s="43">
        <v>1.004</v>
      </c>
      <c r="L38" s="42">
        <f>M38*P38</f>
        <v>42.254754098360657</v>
      </c>
      <c r="M38" s="44">
        <v>7.22</v>
      </c>
      <c r="N38" s="40">
        <f>L38*AE$58/AE38</f>
        <v>69.973317810495359</v>
      </c>
      <c r="O38" s="40">
        <f>M38*AE$58/AE38</f>
        <v>11.956225172101449</v>
      </c>
      <c r="P38" s="39">
        <v>5.8524590163934427</v>
      </c>
      <c r="Q38" s="58"/>
      <c r="R38" s="10"/>
      <c r="S38" s="17"/>
      <c r="T38" s="17"/>
      <c r="U38" s="17"/>
      <c r="V38" s="10"/>
      <c r="W38" s="10"/>
      <c r="X38" s="10"/>
      <c r="Y38" s="10"/>
      <c r="Z38" s="10"/>
      <c r="AB38" s="10"/>
      <c r="AD38" s="10"/>
      <c r="AE38" s="55">
        <v>184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</row>
    <row r="39" spans="1:242" s="26" customFormat="1" ht="11.25" customHeight="1" x14ac:dyDescent="0.2">
      <c r="A39" s="37">
        <v>2004</v>
      </c>
      <c r="B39" s="36">
        <f>C39*F39</f>
        <v>24.952659999999998</v>
      </c>
      <c r="C39" s="53">
        <v>1.1299999999999999</v>
      </c>
      <c r="D39" s="35">
        <f>B39*AE$58/AE39</f>
        <v>40.24941773625374</v>
      </c>
      <c r="E39" s="35">
        <f>C39*AE$58/AE39</f>
        <v>1.8227251941062288</v>
      </c>
      <c r="F39" s="33">
        <v>22.082000000000001</v>
      </c>
      <c r="G39" s="32">
        <f>H39*K39</f>
        <v>5.22</v>
      </c>
      <c r="H39" s="34">
        <v>5.22</v>
      </c>
      <c r="I39" s="30">
        <f>G39*AE$58/AE39</f>
        <v>8.4200225780836409</v>
      </c>
      <c r="J39" s="30">
        <f>H39*AE$58/AE39</f>
        <v>8.4200225780836409</v>
      </c>
      <c r="K39" s="33">
        <v>1</v>
      </c>
      <c r="L39" s="32">
        <f>M39*P39</f>
        <v>53.591999999999999</v>
      </c>
      <c r="M39" s="34">
        <v>9.24</v>
      </c>
      <c r="N39" s="30">
        <f>L39*AE$58/AE39</f>
        <v>86.445565134992052</v>
      </c>
      <c r="O39" s="30">
        <f>M39*AE$58/AE39</f>
        <v>14.904407781895182</v>
      </c>
      <c r="P39" s="29">
        <v>5.8</v>
      </c>
      <c r="Q39" s="5"/>
      <c r="R39" s="5"/>
      <c r="S39" s="28"/>
      <c r="T39" s="28"/>
      <c r="U39" s="28"/>
      <c r="V39" s="5"/>
      <c r="W39" s="5"/>
      <c r="X39" s="5"/>
      <c r="Y39" s="5"/>
      <c r="Z39" s="5"/>
      <c r="AB39" s="5"/>
      <c r="AD39" s="5"/>
      <c r="AE39" s="57">
        <v>188.9</v>
      </c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</row>
    <row r="40" spans="1:242" s="15" customFormat="1" ht="11.25" customHeight="1" x14ac:dyDescent="0.2">
      <c r="A40" s="47">
        <v>2005</v>
      </c>
      <c r="B40" s="46">
        <f>C40*F40</f>
        <v>24.523260000000001</v>
      </c>
      <c r="C40" s="56">
        <v>1.1299999999999999</v>
      </c>
      <c r="D40" s="45">
        <f>B40*AE$58/AE40</f>
        <v>38.260502562698406</v>
      </c>
      <c r="E40" s="45">
        <f>C40*AE$58/AE40</f>
        <v>1.7629943121693119</v>
      </c>
      <c r="F40" s="43">
        <v>21.702000000000002</v>
      </c>
      <c r="G40" s="42">
        <f>H40*K40</f>
        <v>7.2244799999999998</v>
      </c>
      <c r="H40" s="44">
        <v>6.92</v>
      </c>
      <c r="I40" s="40">
        <f>G40*AE$58/AE40</f>
        <v>11.271431104761902</v>
      </c>
      <c r="J40" s="40">
        <f>H40*AE$58/AE40</f>
        <v>10.796389947089946</v>
      </c>
      <c r="K40" s="43">
        <v>1.044</v>
      </c>
      <c r="L40" s="42">
        <f>M40*P40</f>
        <v>75.192027027027038</v>
      </c>
      <c r="M40" s="44">
        <v>12.91</v>
      </c>
      <c r="N40" s="40">
        <f>L40*AE$58/AE40</f>
        <v>117.3124920080795</v>
      </c>
      <c r="O40" s="40">
        <f>M40*AE$58/AE40</f>
        <v>20.141819973544973</v>
      </c>
      <c r="P40" s="39">
        <v>5.8243243243243246</v>
      </c>
      <c r="Q40" s="10"/>
      <c r="R40" s="10"/>
      <c r="S40" s="17"/>
      <c r="T40" s="17"/>
      <c r="U40" s="17"/>
      <c r="V40" s="10"/>
      <c r="W40" s="10"/>
      <c r="X40" s="10"/>
      <c r="Y40" s="10"/>
      <c r="Z40" s="10"/>
      <c r="AB40" s="10"/>
      <c r="AD40" s="10"/>
      <c r="AE40" s="55">
        <v>195.3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</row>
    <row r="41" spans="1:242" s="26" customFormat="1" ht="11.25" customHeight="1" x14ac:dyDescent="0.2">
      <c r="A41" s="37">
        <v>2006</v>
      </c>
      <c r="B41" s="36">
        <f>C41*F41</f>
        <v>27.338280000000001</v>
      </c>
      <c r="C41" s="53">
        <v>1.24</v>
      </c>
      <c r="D41" s="35">
        <f>B41*AE$58/AE41</f>
        <v>41.31952976989087</v>
      </c>
      <c r="E41" s="35">
        <f>C41*AE$58/AE41</f>
        <v>1.874156564153439</v>
      </c>
      <c r="F41" s="33">
        <v>22.047000000000001</v>
      </c>
      <c r="G41" s="32">
        <f>H41*K41</f>
        <v>6.4995000000000003</v>
      </c>
      <c r="H41" s="34">
        <v>6.19</v>
      </c>
      <c r="I41" s="30">
        <f>G41*AE$58/AE41</f>
        <v>9.8234520876736102</v>
      </c>
      <c r="J41" s="30">
        <f>H41*AE$58/AE41</f>
        <v>9.3556686549272481</v>
      </c>
      <c r="K41" s="33">
        <v>1.05</v>
      </c>
      <c r="L41" s="32">
        <f>M41*P41</f>
        <v>88.474206349206341</v>
      </c>
      <c r="M41" s="34">
        <v>15.25</v>
      </c>
      <c r="N41" s="30">
        <f>L41*AE$58/AE41</f>
        <v>133.72138273196043</v>
      </c>
      <c r="O41" s="30">
        <f>M41*AE$58/AE41</f>
        <v>23.049102905919312</v>
      </c>
      <c r="P41" s="29">
        <v>5.8015873015873014</v>
      </c>
      <c r="Q41" s="5"/>
      <c r="R41" s="5"/>
      <c r="S41" s="28"/>
      <c r="T41" s="28"/>
      <c r="U41" s="28"/>
      <c r="V41" s="5"/>
      <c r="W41" s="5"/>
      <c r="X41" s="5"/>
      <c r="Y41" s="5"/>
      <c r="Z41" s="5"/>
      <c r="AB41" s="5"/>
      <c r="AD41" s="5"/>
      <c r="AE41" s="57">
        <v>201.6</v>
      </c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</row>
    <row r="42" spans="1:242" s="15" customFormat="1" ht="11.25" customHeight="1" x14ac:dyDescent="0.2">
      <c r="A42" s="47">
        <v>2007</v>
      </c>
      <c r="B42" s="46">
        <f>C42*F42</f>
        <v>30.33344</v>
      </c>
      <c r="C42" s="56">
        <v>1.36</v>
      </c>
      <c r="D42" s="45">
        <f>B42*AE$58/AE42</f>
        <v>44.585852368290716</v>
      </c>
      <c r="E42" s="45">
        <f>C42*AE$58/AE42</f>
        <v>1.9990070107734361</v>
      </c>
      <c r="F42" s="43">
        <v>22.303999999999998</v>
      </c>
      <c r="G42" s="42">
        <f>H42*K42</f>
        <v>5.8295999999999992</v>
      </c>
      <c r="H42" s="44">
        <v>5.6</v>
      </c>
      <c r="I42" s="40">
        <f>G42*AE$58/AE42</f>
        <v>8.5686847573564862</v>
      </c>
      <c r="J42" s="40">
        <f>H42*AE$58/AE42</f>
        <v>8.2312053384788531</v>
      </c>
      <c r="K42" s="43">
        <v>1.0409999999999999</v>
      </c>
      <c r="L42" s="42">
        <f>M42*P42</f>
        <v>102.0582191780822</v>
      </c>
      <c r="M42" s="44">
        <v>17.53</v>
      </c>
      <c r="N42" s="40">
        <f>L42*AE$58/AE42</f>
        <v>150.01109973826343</v>
      </c>
      <c r="O42" s="40">
        <f>M42*AE$58/AE42</f>
        <v>25.766612425631131</v>
      </c>
      <c r="P42" s="39">
        <v>5.8219178082191778</v>
      </c>
      <c r="Q42" s="10"/>
      <c r="R42" s="10"/>
      <c r="S42" s="17"/>
      <c r="T42" s="17"/>
      <c r="U42" s="17"/>
      <c r="V42" s="10"/>
      <c r="W42" s="10"/>
      <c r="X42" s="10"/>
      <c r="Y42" s="10"/>
      <c r="Z42" s="10"/>
      <c r="AB42" s="10"/>
      <c r="AD42" s="10"/>
      <c r="AE42" s="55">
        <v>207.3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</row>
    <row r="43" spans="1:242" s="26" customFormat="1" ht="11.25" customHeight="1" x14ac:dyDescent="0.2">
      <c r="A43" s="37">
        <v>2008</v>
      </c>
      <c r="B43" s="36">
        <f>C43*F43</f>
        <v>30.659459999999996</v>
      </c>
      <c r="C43" s="53">
        <v>1.38</v>
      </c>
      <c r="D43" s="35">
        <f>B43*AE$58/AE43</f>
        <v>43.390552745680438</v>
      </c>
      <c r="E43" s="35">
        <f>C43*AE$58/AE43</f>
        <v>1.9530338365071989</v>
      </c>
      <c r="F43" s="33">
        <v>22.216999999999999</v>
      </c>
      <c r="G43" s="32">
        <f>H43*K43</f>
        <v>6.6926199999999998</v>
      </c>
      <c r="H43" s="34">
        <v>6.38</v>
      </c>
      <c r="I43" s="30">
        <f>G43*AE$58/AE43</f>
        <v>9.4716763151339194</v>
      </c>
      <c r="J43" s="30">
        <f>H43*AE$58/AE43</f>
        <v>9.0292433890695136</v>
      </c>
      <c r="K43" s="33">
        <v>1.0489999999999999</v>
      </c>
      <c r="L43" s="32">
        <f>M43*P43</f>
        <v>127.90384615384616</v>
      </c>
      <c r="M43" s="34">
        <v>22.17</v>
      </c>
      <c r="N43" s="30">
        <f>L43*AE$58/AE43</f>
        <v>181.01488359266139</v>
      </c>
      <c r="O43" s="30">
        <f>M43*AE$58/AE43</f>
        <v>31.375913156061305</v>
      </c>
      <c r="P43" s="29">
        <v>5.7692307692307692</v>
      </c>
      <c r="Q43" s="5"/>
      <c r="R43" s="5"/>
      <c r="S43" s="28"/>
      <c r="T43" s="28"/>
      <c r="U43" s="28"/>
      <c r="V43" s="5"/>
      <c r="W43" s="5"/>
      <c r="X43" s="5"/>
      <c r="Y43" s="5"/>
      <c r="Z43" s="5"/>
      <c r="AB43" s="5"/>
      <c r="AD43" s="5"/>
      <c r="AE43" s="57">
        <v>215.3</v>
      </c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</row>
    <row r="44" spans="1:242" s="15" customFormat="1" ht="11.25" customHeight="1" x14ac:dyDescent="0.2">
      <c r="A44" s="47">
        <v>2009</v>
      </c>
      <c r="B44" s="46">
        <f>C44*F44</f>
        <v>33.9574</v>
      </c>
      <c r="C44" s="56">
        <v>1.55</v>
      </c>
      <c r="D44" s="45">
        <f>B44*AE$58/AE44</f>
        <v>48.228853511903921</v>
      </c>
      <c r="E44" s="45">
        <f>C44*AE$58/AE44</f>
        <v>2.2014265798751107</v>
      </c>
      <c r="F44" s="43">
        <v>21.908000000000001</v>
      </c>
      <c r="G44" s="42">
        <f>H44*K44</f>
        <v>3.6845999999999997</v>
      </c>
      <c r="H44" s="44">
        <v>3.56</v>
      </c>
      <c r="I44" s="40">
        <f>G44*AE$58/AE44</f>
        <v>5.2331460491663435</v>
      </c>
      <c r="J44" s="40">
        <f>H44*AE$58/AE44</f>
        <v>5.0561797576486409</v>
      </c>
      <c r="K44" s="43">
        <v>1.0349999999999999</v>
      </c>
      <c r="L44" s="42">
        <f>M44*P44</f>
        <v>81.864285714285714</v>
      </c>
      <c r="M44" s="44">
        <v>14.13</v>
      </c>
      <c r="N44" s="40">
        <f>L44*AE$58/AE44</f>
        <v>116.26981581543153</v>
      </c>
      <c r="O44" s="40">
        <f>M44*AE$58/AE44</f>
        <v>20.068488757184074</v>
      </c>
      <c r="P44" s="39">
        <v>5.7936507936507935</v>
      </c>
      <c r="Q44" s="10"/>
      <c r="R44" s="10"/>
      <c r="S44" s="17"/>
      <c r="T44" s="17"/>
      <c r="U44" s="17"/>
      <c r="V44" s="10"/>
      <c r="W44" s="10"/>
      <c r="X44" s="10"/>
      <c r="Y44" s="10"/>
      <c r="Z44" s="10"/>
      <c r="AB44" s="10"/>
      <c r="AD44" s="10"/>
      <c r="AE44" s="55">
        <v>214.53700000000001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</row>
    <row r="45" spans="1:242" s="26" customFormat="1" ht="11.25" customHeight="1" x14ac:dyDescent="0.2">
      <c r="A45" s="37">
        <v>2010</v>
      </c>
      <c r="B45" s="36">
        <f>C45*F45</f>
        <v>37.678550000000001</v>
      </c>
      <c r="C45" s="53">
        <v>1.69</v>
      </c>
      <c r="D45" s="35">
        <f>B45*AE$58/AE45</f>
        <v>52.650300118795933</v>
      </c>
      <c r="E45" s="35">
        <f>C45*AE$58/AE45</f>
        <v>2.3615294962456121</v>
      </c>
      <c r="F45" s="33">
        <v>22.295000000000002</v>
      </c>
      <c r="G45" s="32">
        <f>H45*K45</f>
        <v>4.5049200000000003</v>
      </c>
      <c r="H45" s="34">
        <v>4.34</v>
      </c>
      <c r="I45" s="30">
        <f>G45*AE$58/AE45</f>
        <v>6.2949712770572699</v>
      </c>
      <c r="J45" s="30">
        <f>H45*AE$58/AE45</f>
        <v>6.0645195347372525</v>
      </c>
      <c r="K45" s="51">
        <v>1.038</v>
      </c>
      <c r="L45" s="30">
        <f>M45*P45</f>
        <v>102.68234567901233</v>
      </c>
      <c r="M45" s="34">
        <v>17.809999999999999</v>
      </c>
      <c r="N45" s="30">
        <f>L45*AE$58/AE45</f>
        <v>143.48366157673127</v>
      </c>
      <c r="O45" s="30">
        <f>M45*AE$58/AE45</f>
        <v>24.886887768126837</v>
      </c>
      <c r="P45" s="29">
        <v>5.7654320987654319</v>
      </c>
      <c r="Q45" s="5"/>
      <c r="R45" s="5"/>
      <c r="S45" s="28"/>
      <c r="T45" s="28"/>
      <c r="U45" s="28"/>
      <c r="V45" s="5"/>
      <c r="W45" s="5"/>
      <c r="X45" s="5"/>
      <c r="Y45" s="5"/>
      <c r="Z45" s="5"/>
      <c r="AB45" s="5"/>
      <c r="AD45" s="5"/>
      <c r="AE45" s="57">
        <v>218.05600000000001</v>
      </c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</row>
    <row r="46" spans="1:242" s="15" customFormat="1" ht="11.25" customHeight="1" x14ac:dyDescent="0.2">
      <c r="A46" s="47">
        <v>2011</v>
      </c>
      <c r="B46" s="46">
        <f>C46*F46</f>
        <v>39.210809999999995</v>
      </c>
      <c r="C46" s="56">
        <v>1.77</v>
      </c>
      <c r="D46" s="45">
        <f>B46*AE$58/AE46</f>
        <v>53.114826200803314</v>
      </c>
      <c r="E46" s="45">
        <f>C46*AE$58/AE46</f>
        <v>2.3976358145986247</v>
      </c>
      <c r="F46" s="50">
        <v>22.152999999999999</v>
      </c>
      <c r="G46" s="40">
        <f>H46*K46</f>
        <v>4.3240800000000004</v>
      </c>
      <c r="H46" s="44">
        <v>4.1900000000000004</v>
      </c>
      <c r="I46" s="40">
        <f>G46*AE$58/AE46</f>
        <v>5.8573836571692768</v>
      </c>
      <c r="J46" s="40">
        <f>H46*AE$58/AE46</f>
        <v>5.6757593577221677</v>
      </c>
      <c r="K46" s="50">
        <v>1.032</v>
      </c>
      <c r="L46" s="40">
        <f>M46*P46</f>
        <v>135.75261363636363</v>
      </c>
      <c r="M46" s="44">
        <v>23.47</v>
      </c>
      <c r="N46" s="40">
        <f>L46*AE$58/AE46</f>
        <v>183.89001603385032</v>
      </c>
      <c r="O46" s="40">
        <f>M46*AE$58/AE46</f>
        <v>31.792379982276671</v>
      </c>
      <c r="P46" s="39">
        <v>5.7840909090909092</v>
      </c>
      <c r="Q46" s="10"/>
      <c r="R46" s="10"/>
      <c r="S46" s="17"/>
      <c r="T46" s="17"/>
      <c r="U46" s="17"/>
      <c r="V46" s="10"/>
      <c r="W46" s="10"/>
      <c r="X46" s="10"/>
      <c r="Y46" s="10"/>
      <c r="Z46" s="10"/>
      <c r="AB46" s="10"/>
      <c r="AD46" s="10"/>
      <c r="AE46" s="55">
        <v>224.93899999999999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</row>
    <row r="47" spans="1:242" s="26" customFormat="1" ht="11.25" customHeight="1" x14ac:dyDescent="0.2">
      <c r="A47" s="54">
        <v>2012</v>
      </c>
      <c r="B47" s="35">
        <f>C47*F47</f>
        <v>41.840459999999993</v>
      </c>
      <c r="C47" s="53">
        <v>1.91</v>
      </c>
      <c r="D47" s="35">
        <f>B47*AE$58/AE47</f>
        <v>55.527820454345488</v>
      </c>
      <c r="E47" s="35">
        <f>C47*AE$58/AE47</f>
        <v>2.5348224438211218</v>
      </c>
      <c r="F47" s="51">
        <v>21.905999999999999</v>
      </c>
      <c r="G47" s="30">
        <f>H47*K47</f>
        <v>3.0813200000000003</v>
      </c>
      <c r="H47" s="34">
        <v>2.98</v>
      </c>
      <c r="I47" s="30">
        <f>G47*AE$58/AE47</f>
        <v>4.0893188966465441</v>
      </c>
      <c r="J47" s="30">
        <f>H47*AE$58/AE47</f>
        <v>3.9548538652287659</v>
      </c>
      <c r="K47" s="51">
        <v>1.034</v>
      </c>
      <c r="L47" s="30">
        <f>M47*P47</f>
        <v>135.43536231884059</v>
      </c>
      <c r="M47" s="34">
        <v>23.48</v>
      </c>
      <c r="N47" s="30">
        <f>L47*AE$58/AE47</f>
        <v>179.74062622661913</v>
      </c>
      <c r="O47" s="30">
        <f>M47*AE$58/AE47</f>
        <v>31.161063340795781</v>
      </c>
      <c r="P47" s="29">
        <v>5.7681159420289854</v>
      </c>
      <c r="Q47" s="5"/>
      <c r="R47" s="5"/>
      <c r="S47" s="28"/>
      <c r="T47" s="28"/>
      <c r="U47" s="28"/>
      <c r="V47" s="5"/>
      <c r="W47" s="5"/>
      <c r="X47" s="5"/>
      <c r="Y47" s="5"/>
      <c r="Z47" s="5"/>
      <c r="AB47" s="5"/>
      <c r="AD47" s="5"/>
      <c r="AE47" s="48">
        <v>229.59399999999999</v>
      </c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</row>
    <row r="48" spans="1:242" s="15" customFormat="1" ht="11.25" customHeight="1" x14ac:dyDescent="0.2">
      <c r="A48" s="52">
        <v>2013</v>
      </c>
      <c r="B48" s="46">
        <f>C48*F48</f>
        <v>44.73312</v>
      </c>
      <c r="C48" s="44">
        <v>2.04</v>
      </c>
      <c r="D48" s="45">
        <f>B48*AE$58/AE48</f>
        <v>58.509735665552007</v>
      </c>
      <c r="E48" s="45">
        <f>C48*AE$58/AE48</f>
        <v>2.6682659460758855</v>
      </c>
      <c r="F48" s="50">
        <v>21.928000000000001</v>
      </c>
      <c r="G48" s="42">
        <f>H48*K48</f>
        <v>4.0764000000000005</v>
      </c>
      <c r="H48" s="44">
        <v>3.95</v>
      </c>
      <c r="I48" s="40">
        <f>G48*AE$58/AE48</f>
        <v>5.3318231875410484</v>
      </c>
      <c r="J48" s="40">
        <f>H48*AE$58/AE48</f>
        <v>5.1664953367645818</v>
      </c>
      <c r="K48" s="50">
        <v>1.032</v>
      </c>
      <c r="L48" s="40">
        <f>M48*P48</f>
        <v>127.75347826086957</v>
      </c>
      <c r="M48" s="44">
        <v>22.43</v>
      </c>
      <c r="N48" s="40">
        <f>L48*AE$58/AE48</f>
        <v>167.09816447854124</v>
      </c>
      <c r="O48" s="40">
        <f>M48*AE$58/AE48</f>
        <v>29.337845671804953</v>
      </c>
      <c r="P48" s="39">
        <v>5.6956521739130439</v>
      </c>
      <c r="Q48" s="10"/>
      <c r="R48" s="10"/>
      <c r="S48" s="17"/>
      <c r="T48" s="17"/>
      <c r="U48" s="17"/>
      <c r="V48" s="10"/>
      <c r="W48" s="10"/>
      <c r="X48" s="10"/>
      <c r="Y48" s="10"/>
      <c r="Z48" s="10"/>
      <c r="AB48" s="10"/>
      <c r="AD48" s="10"/>
      <c r="AE48" s="49">
        <v>232.95699999999999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</row>
    <row r="49" spans="1:242" s="26" customFormat="1" ht="11.25" customHeight="1" x14ac:dyDescent="0.2">
      <c r="A49" s="37">
        <v>2014</v>
      </c>
      <c r="B49" s="36">
        <f>C49*F49</f>
        <v>46.027799999999999</v>
      </c>
      <c r="C49" s="34">
        <v>2.1</v>
      </c>
      <c r="D49" s="35">
        <f>B49*AE$58/AE49</f>
        <v>59.242124296051287</v>
      </c>
      <c r="E49" s="35">
        <f>C49*AE$58/AE49</f>
        <v>2.7028982706474722</v>
      </c>
      <c r="F49" s="51">
        <v>21.917999999999999</v>
      </c>
      <c r="G49" s="32">
        <f>H49*K49</f>
        <v>4.7493600000000002</v>
      </c>
      <c r="H49" s="34">
        <v>4.62</v>
      </c>
      <c r="I49" s="30">
        <f>G49*AE$58/AE49</f>
        <v>6.1128747288963234</v>
      </c>
      <c r="J49" s="30">
        <f>H49*AE$58/AE49</f>
        <v>5.9463761954244392</v>
      </c>
      <c r="K49" s="33">
        <v>1.028</v>
      </c>
      <c r="L49" s="32">
        <f>M49*P49</f>
        <v>117.28071428571428</v>
      </c>
      <c r="M49" s="34">
        <v>20.61</v>
      </c>
      <c r="N49" s="30">
        <f>L49*AE$58/AE49</f>
        <v>150.95135229674165</v>
      </c>
      <c r="O49" s="30">
        <f>M49*AE$58/AE49</f>
        <v>26.527015884783047</v>
      </c>
      <c r="P49" s="29">
        <v>5.6904761904761907</v>
      </c>
      <c r="Q49" s="5"/>
      <c r="R49" s="5"/>
      <c r="S49" s="28"/>
      <c r="T49" s="28"/>
      <c r="U49" s="28"/>
      <c r="V49" s="5"/>
      <c r="W49" s="5"/>
      <c r="X49" s="5"/>
      <c r="Y49" s="5"/>
      <c r="Z49" s="5"/>
      <c r="AB49" s="5"/>
      <c r="AD49" s="5"/>
      <c r="AE49" s="48">
        <v>236.73599999999999</v>
      </c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</row>
    <row r="50" spans="1:242" s="15" customFormat="1" ht="11.25" customHeight="1" x14ac:dyDescent="0.2">
      <c r="A50" s="47">
        <v>2015</v>
      </c>
      <c r="B50" s="46">
        <f>C50*F50</f>
        <v>42.118049999999997</v>
      </c>
      <c r="C50" s="44">
        <v>1.95</v>
      </c>
      <c r="D50" s="45">
        <f>B50*AE$58/AE50</f>
        <v>54.145637325223497</v>
      </c>
      <c r="E50" s="45">
        <f>C50*AE$58/AE50</f>
        <v>2.5068585270254875</v>
      </c>
      <c r="F50" s="50">
        <v>21.599</v>
      </c>
      <c r="G50" s="42">
        <f>H50*K50</f>
        <v>3.0251199999999998</v>
      </c>
      <c r="H50" s="44">
        <v>2.92</v>
      </c>
      <c r="I50" s="40">
        <f>G50*AE$58/AE50</f>
        <v>3.888998906295047</v>
      </c>
      <c r="J50" s="40">
        <f>H50*AE$58/AE50</f>
        <v>3.7538599481612422</v>
      </c>
      <c r="K50" s="43">
        <v>1.036</v>
      </c>
      <c r="L50" s="42">
        <f>M50*P50</f>
        <v>83.557647058823534</v>
      </c>
      <c r="M50" s="44">
        <v>14.72</v>
      </c>
      <c r="N50" s="40">
        <f>L50*AE$58/AE50</f>
        <v>107.4190769372297</v>
      </c>
      <c r="O50" s="40">
        <f>M50*AE$58/AE50</f>
        <v>18.923567957853937</v>
      </c>
      <c r="P50" s="39">
        <v>5.6764705882352944</v>
      </c>
      <c r="Q50" s="10"/>
      <c r="R50" s="10"/>
      <c r="S50" s="17"/>
      <c r="T50" s="17"/>
      <c r="U50" s="17"/>
      <c r="V50" s="10"/>
      <c r="W50" s="10"/>
      <c r="X50" s="10"/>
      <c r="Y50" s="10"/>
      <c r="Z50" s="10"/>
      <c r="AB50" s="10"/>
      <c r="AD50" s="10"/>
      <c r="AE50" s="49">
        <v>237.017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</row>
    <row r="51" spans="1:242" s="26" customFormat="1" ht="11.25" customHeight="1" x14ac:dyDescent="0.2">
      <c r="A51" s="37">
        <v>2016</v>
      </c>
      <c r="B51" s="36">
        <f>C51*F51</f>
        <v>41.36468</v>
      </c>
      <c r="C51" s="34">
        <v>1.94</v>
      </c>
      <c r="D51" s="35">
        <f>B51*AE$58/AE51</f>
        <v>52.514540129273733</v>
      </c>
      <c r="E51" s="35">
        <f>C51*AE$58/AE51</f>
        <v>2.46292749879344</v>
      </c>
      <c r="F51" s="33">
        <v>21.321999999999999</v>
      </c>
      <c r="G51" s="32">
        <f>H51*K51</f>
        <v>2.7374499999999995</v>
      </c>
      <c r="H51" s="34">
        <v>2.65</v>
      </c>
      <c r="I51" s="30">
        <f>G51*AE$58/AE51</f>
        <v>3.4753303513258258</v>
      </c>
      <c r="J51" s="30">
        <f>H51*AE$58/AE51</f>
        <v>3.364308181341555</v>
      </c>
      <c r="K51" s="33">
        <v>1.0329999999999999</v>
      </c>
      <c r="L51" s="32">
        <f>M51*P51</f>
        <v>67.081818181818178</v>
      </c>
      <c r="M51" s="34">
        <v>11.75</v>
      </c>
      <c r="N51" s="30">
        <f>L51*AE$58/AE51</f>
        <v>85.163739520134925</v>
      </c>
      <c r="O51" s="30">
        <f>M51*AE$58/AE51</f>
        <v>14.917215521042746</v>
      </c>
      <c r="P51" s="29">
        <v>5.709090909090909</v>
      </c>
      <c r="Q51" s="5"/>
      <c r="R51" s="5"/>
      <c r="S51" s="28"/>
      <c r="T51" s="28"/>
      <c r="U51" s="28"/>
      <c r="V51" s="5"/>
      <c r="W51" s="5"/>
      <c r="X51" s="5"/>
      <c r="Y51" s="5"/>
      <c r="Z51" s="5"/>
      <c r="AB51" s="5"/>
      <c r="AD51" s="5"/>
      <c r="AE51" s="48">
        <v>240.00749999999999</v>
      </c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1:242" s="15" customFormat="1" ht="11.25" customHeight="1" x14ac:dyDescent="0.2">
      <c r="A52" s="47">
        <v>2017</v>
      </c>
      <c r="B52" s="46">
        <f>C52*F52</f>
        <v>41.55592</v>
      </c>
      <c r="C52" s="44">
        <v>1.96</v>
      </c>
      <c r="D52" s="45">
        <f>B52*AE$58/AE52</f>
        <v>51.65696238933311</v>
      </c>
      <c r="E52" s="45">
        <f>C52*AE$58/AE52</f>
        <v>2.4364193184290683</v>
      </c>
      <c r="F52" s="43">
        <v>21.202000000000002</v>
      </c>
      <c r="G52" s="42">
        <f>H52*K52</f>
        <v>3.4395199999999999</v>
      </c>
      <c r="H52" s="44">
        <v>3.32</v>
      </c>
      <c r="I52" s="40">
        <f>G52*AE$58/AE52</f>
        <v>4.2755678439403821</v>
      </c>
      <c r="J52" s="40">
        <f>H52*AE$58/AE52</f>
        <v>4.1269959883594423</v>
      </c>
      <c r="K52" s="43">
        <v>1.036</v>
      </c>
      <c r="L52" s="42">
        <f>M52*P52</f>
        <v>85.110606060606059</v>
      </c>
      <c r="M52" s="44">
        <v>14.9</v>
      </c>
      <c r="N52" s="40">
        <f>L52*AE$58/AE52</f>
        <v>105.79853306595243</v>
      </c>
      <c r="O52" s="40">
        <f>M52*AE$58/AE52</f>
        <v>18.521759104384248</v>
      </c>
      <c r="P52" s="39">
        <v>5.7121212121212119</v>
      </c>
      <c r="Q52" s="10"/>
      <c r="R52" s="10"/>
      <c r="S52" s="17"/>
      <c r="T52" s="17"/>
      <c r="U52" s="17"/>
      <c r="V52" s="10"/>
      <c r="W52" s="10"/>
      <c r="X52" s="10"/>
      <c r="Y52" s="10"/>
      <c r="Z52" s="10"/>
      <c r="AB52" s="10"/>
      <c r="AD52" s="10"/>
      <c r="AE52" s="49">
        <v>245.12</v>
      </c>
      <c r="AF52" s="10"/>
      <c r="AG52" s="10"/>
      <c r="AH52" s="10"/>
      <c r="AI52" s="10"/>
      <c r="AJ52" s="5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</row>
    <row r="53" spans="1:242" s="26" customFormat="1" ht="11.25" customHeight="1" x14ac:dyDescent="0.2">
      <c r="A53" s="37">
        <v>2018</v>
      </c>
      <c r="B53" s="36">
        <f>C53*F53</f>
        <v>43.312840000000001</v>
      </c>
      <c r="C53" s="34">
        <v>2.02</v>
      </c>
      <c r="D53" s="35">
        <f>B53*AE$58/AE53</f>
        <v>52.557240246840323</v>
      </c>
      <c r="E53" s="35">
        <f>C53*AE$58/AE53</f>
        <v>2.4511351668146775</v>
      </c>
      <c r="F53" s="33">
        <v>21.442</v>
      </c>
      <c r="G53" s="32">
        <f>H53*K53</f>
        <v>3.2126299999999994</v>
      </c>
      <c r="H53" s="34">
        <v>3.11</v>
      </c>
      <c r="I53" s="30">
        <f>G53*AE$58/AE53</f>
        <v>3.8983120648335823</v>
      </c>
      <c r="J53" s="30">
        <f>H53*AE$58/AE53</f>
        <v>3.773777410293885</v>
      </c>
      <c r="K53" s="33">
        <v>1.0329999999999999</v>
      </c>
      <c r="L53" s="32">
        <f>M53*P53</f>
        <v>110.15734375000001</v>
      </c>
      <c r="M53" s="34">
        <v>19.21</v>
      </c>
      <c r="N53" s="30">
        <f>L53*AE$58/AE53</f>
        <v>133.66858373689013</v>
      </c>
      <c r="O53" s="30">
        <f>M53*AE$58/AE53</f>
        <v>23.310052749757407</v>
      </c>
      <c r="P53" s="29">
        <v>5.734375</v>
      </c>
      <c r="Q53" s="5"/>
      <c r="R53" s="5"/>
      <c r="S53" s="28"/>
      <c r="T53" s="28"/>
      <c r="U53" s="28"/>
      <c r="V53" s="5"/>
      <c r="W53" s="5"/>
      <c r="X53" s="5"/>
      <c r="Y53" s="5"/>
      <c r="Z53" s="5"/>
      <c r="AB53" s="5"/>
      <c r="AD53" s="5"/>
      <c r="AE53" s="48">
        <v>251.107</v>
      </c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</row>
    <row r="54" spans="1:242" s="15" customFormat="1" ht="11.25" customHeight="1" x14ac:dyDescent="0.2">
      <c r="A54" s="47">
        <v>2019</v>
      </c>
      <c r="B54" s="46">
        <f>C54*F54</f>
        <v>42.792340000000003</v>
      </c>
      <c r="C54" s="44">
        <v>1.97</v>
      </c>
      <c r="D54" s="45">
        <f>B54*AE$58/AE54</f>
        <v>51.001413033211755</v>
      </c>
      <c r="E54" s="45">
        <f>C54*AE$58/AE54</f>
        <v>2.3479151566711973</v>
      </c>
      <c r="F54" s="43">
        <v>21.722000000000001</v>
      </c>
      <c r="G54" s="42">
        <f>H54*K54</f>
        <v>3.1989399999999999</v>
      </c>
      <c r="H54" s="44">
        <v>3.07</v>
      </c>
      <c r="I54" s="40">
        <f>G54*AE$58/AE54</f>
        <v>3.8126089904983553</v>
      </c>
      <c r="J54" s="40">
        <f>H54*AE$58/AE54</f>
        <v>3.6589337720713577</v>
      </c>
      <c r="K54" s="43">
        <v>1.042</v>
      </c>
      <c r="L54" s="42">
        <f>M54*P54</f>
        <v>96.19285714285715</v>
      </c>
      <c r="M54" s="44">
        <v>16.75</v>
      </c>
      <c r="N54" s="40">
        <f>L54*AE$58/AE54</f>
        <v>114.64602398437641</v>
      </c>
      <c r="O54" s="40">
        <f>M54*AE$58/AE54</f>
        <v>19.963238007229723</v>
      </c>
      <c r="P54" s="39">
        <v>5.7428571428571429</v>
      </c>
      <c r="Q54" s="10"/>
      <c r="R54" s="10"/>
      <c r="S54" s="17"/>
      <c r="T54" s="17"/>
      <c r="U54" s="17"/>
      <c r="V54" s="10"/>
      <c r="W54" s="10"/>
      <c r="X54" s="10"/>
      <c r="Y54" s="10"/>
      <c r="Z54" s="10"/>
      <c r="AB54" s="10"/>
      <c r="AD54" s="10"/>
      <c r="AE54" s="38">
        <v>255.6575</v>
      </c>
      <c r="AF54" s="10"/>
      <c r="AG54" s="10"/>
      <c r="AH54" s="10"/>
      <c r="AI54" s="10"/>
      <c r="AJ54" s="5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</row>
    <row r="55" spans="1:242" s="26" customFormat="1" ht="11.25" customHeight="1" x14ac:dyDescent="0.2">
      <c r="A55" s="37">
        <v>2020</v>
      </c>
      <c r="B55" s="36">
        <f>C55*F55</f>
        <v>44.527080000000005</v>
      </c>
      <c r="C55" s="34">
        <v>2.04</v>
      </c>
      <c r="D55" s="35">
        <f>B55*AE$58/AE55</f>
        <v>52.422315037652957</v>
      </c>
      <c r="E55" s="35">
        <f>C55*AE$58/AE55</f>
        <v>2.4017187445664985</v>
      </c>
      <c r="F55" s="33">
        <v>21.827000000000002</v>
      </c>
      <c r="G55" s="32">
        <f>H55*K55</f>
        <v>2.63626</v>
      </c>
      <c r="H55" s="34">
        <v>2.5299999999999998</v>
      </c>
      <c r="I55" s="30">
        <f>G55*AE$58/AE55</f>
        <v>3.1037034595837634</v>
      </c>
      <c r="J55" s="30">
        <f>H55*AE$58/AE55</f>
        <v>2.9786021685064905</v>
      </c>
      <c r="K55" s="33">
        <v>1.042</v>
      </c>
      <c r="L55" s="32">
        <f>M55*P55</f>
        <v>73.508571428571429</v>
      </c>
      <c r="M55" s="34">
        <v>12.8</v>
      </c>
      <c r="N55" s="30">
        <f>L55*AE$58/AE55</f>
        <v>86.542604846228116</v>
      </c>
      <c r="O55" s="30">
        <f>M55*AE$58/AE55</f>
        <v>15.069607809044696</v>
      </c>
      <c r="P55" s="29">
        <v>5.7428571428571429</v>
      </c>
      <c r="Q55" s="5"/>
      <c r="R55" s="5"/>
      <c r="S55" s="28"/>
      <c r="T55" s="28"/>
      <c r="U55" s="28"/>
      <c r="V55" s="5"/>
      <c r="W55" s="5"/>
      <c r="X55" s="5"/>
      <c r="Y55" s="5"/>
      <c r="Z55" s="5"/>
      <c r="AB55" s="5"/>
      <c r="AD55" s="5"/>
      <c r="AE55" s="27">
        <v>258.81099999999998</v>
      </c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</row>
    <row r="56" spans="1:242" s="15" customFormat="1" ht="11.25" customHeight="1" x14ac:dyDescent="0.2">
      <c r="A56" s="47">
        <v>2021</v>
      </c>
      <c r="B56" s="46">
        <f>C56*F56</f>
        <v>43.516050187387968</v>
      </c>
      <c r="C56" s="44">
        <v>1.99</v>
      </c>
      <c r="D56" s="45">
        <f>B56*AE$58/AE56</f>
        <v>48.933172033077156</v>
      </c>
      <c r="E56" s="45">
        <f>C56*AE$58/AE56</f>
        <v>2.2377263544485433</v>
      </c>
      <c r="F56" s="43">
        <v>21.867361903210035</v>
      </c>
      <c r="G56" s="42">
        <f>H56*K56</f>
        <v>4.6397032492495658</v>
      </c>
      <c r="H56" s="44">
        <v>4.45</v>
      </c>
      <c r="I56" s="40">
        <f>G56*AE$58/AE56</f>
        <v>5.217279516415223</v>
      </c>
      <c r="J56" s="40">
        <f>H56*AE$58/AE56</f>
        <v>5.0039609433648335</v>
      </c>
      <c r="K56" s="43">
        <v>1.0426299436515878</v>
      </c>
      <c r="L56" s="42">
        <f>M56*P56</f>
        <v>109.16117647058823</v>
      </c>
      <c r="M56" s="41">
        <v>18.84</v>
      </c>
      <c r="N56" s="40">
        <f>L56*AE$58/AE56</f>
        <v>122.75017159338869</v>
      </c>
      <c r="O56" s="40">
        <f>M56*AE$58/AE56</f>
        <v>21.185308802919877</v>
      </c>
      <c r="P56" s="39">
        <v>5.7941176470588234</v>
      </c>
      <c r="Q56" s="10"/>
      <c r="R56" s="10"/>
      <c r="S56" s="17"/>
      <c r="T56" s="17"/>
      <c r="U56" s="17"/>
      <c r="V56" s="10"/>
      <c r="W56" s="10"/>
      <c r="X56" s="10"/>
      <c r="Y56" s="10"/>
      <c r="Z56" s="10"/>
      <c r="AB56" s="10"/>
      <c r="AD56" s="10"/>
      <c r="AE56" s="38">
        <v>270.96975000000003</v>
      </c>
      <c r="AF56" s="10"/>
      <c r="AG56" s="10"/>
      <c r="AH56" s="10"/>
      <c r="AI56" s="10"/>
      <c r="AJ56" s="5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</row>
    <row r="57" spans="1:242" s="26" customFormat="1" ht="11.25" customHeight="1" x14ac:dyDescent="0.2">
      <c r="A57" s="37">
        <v>2022</v>
      </c>
      <c r="B57" s="36">
        <f>C57*F57</f>
        <v>47.095396840412455</v>
      </c>
      <c r="C57" s="34">
        <v>2.16</v>
      </c>
      <c r="D57" s="35">
        <f>B57*AE$58/AE57</f>
        <v>49.034002737531331</v>
      </c>
      <c r="E57" s="35">
        <f>C57*AE$58/AE57</f>
        <v>2.2489129090888897</v>
      </c>
      <c r="F57" s="33">
        <v>21.803424463153913</v>
      </c>
      <c r="G57" s="32">
        <f>H57*K57</f>
        <v>8.5198827511611785</v>
      </c>
      <c r="H57" s="34">
        <v>8.17</v>
      </c>
      <c r="I57" s="30">
        <f>G57*AE$58/AE57</f>
        <v>8.8705899550972873</v>
      </c>
      <c r="J57" s="30">
        <f>H57*AE$58/AE57</f>
        <v>8.5063048459519575</v>
      </c>
      <c r="K57" s="33">
        <v>1.0428253061396791</v>
      </c>
      <c r="L57" s="32">
        <f>M57*P57</f>
        <v>165.42679999999999</v>
      </c>
      <c r="M57" s="31">
        <v>28.82</v>
      </c>
      <c r="N57" s="30">
        <f>L57*AE$58/AE57</f>
        <v>172.23632686540088</v>
      </c>
      <c r="O57" s="30">
        <f>M57*AE$58/AE57</f>
        <v>30.006328722195278</v>
      </c>
      <c r="P57" s="29">
        <v>5.7399999999999993</v>
      </c>
      <c r="Q57" s="5"/>
      <c r="R57" s="5"/>
      <c r="S57" s="28"/>
      <c r="T57" s="28"/>
      <c r="U57" s="28"/>
      <c r="V57" s="5"/>
      <c r="W57" s="5"/>
      <c r="X57" s="5"/>
      <c r="Y57" s="5"/>
      <c r="Z57" s="5"/>
      <c r="AB57" s="5"/>
      <c r="AD57" s="5"/>
      <c r="AE57" s="27">
        <v>292.65491666666668</v>
      </c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</row>
    <row r="58" spans="1:242" s="15" customFormat="1" ht="11.25" customHeight="1" thickBot="1" x14ac:dyDescent="0.25">
      <c r="A58" s="25">
        <v>2023</v>
      </c>
      <c r="B58" s="24">
        <f>C58*F58</f>
        <v>54.800829999999991</v>
      </c>
      <c r="C58" s="20">
        <v>2.5099999999999998</v>
      </c>
      <c r="D58" s="23">
        <f>B58*AE$58/AE58</f>
        <v>54.800829999999998</v>
      </c>
      <c r="E58" s="23">
        <f>C58*AE$58/AE58</f>
        <v>2.5099999999999998</v>
      </c>
      <c r="F58" s="22">
        <v>21.832999999999998</v>
      </c>
      <c r="G58" s="21">
        <f>H58*K58</f>
        <v>8.3217459429946388</v>
      </c>
      <c r="H58" s="20">
        <v>7.98</v>
      </c>
      <c r="I58" s="19">
        <f>G58*AE$58/AE58</f>
        <v>8.3217459429946388</v>
      </c>
      <c r="J58" s="19">
        <f>H58*AE$58/AE58</f>
        <v>7.98</v>
      </c>
      <c r="K58" s="22">
        <v>1.0428253061396791</v>
      </c>
      <c r="L58" s="21">
        <f>M58*P58</f>
        <v>145.55519999999999</v>
      </c>
      <c r="M58" s="20">
        <v>25.27</v>
      </c>
      <c r="N58" s="19">
        <f>L58*AE$58/AE58</f>
        <v>145.55519999999999</v>
      </c>
      <c r="O58" s="19">
        <f>M58*AE$58/AE58</f>
        <v>25.27</v>
      </c>
      <c r="P58" s="18">
        <v>5.76</v>
      </c>
      <c r="Q58" s="10"/>
      <c r="R58" s="10"/>
      <c r="S58" s="17"/>
      <c r="T58" s="17"/>
      <c r="U58" s="17"/>
      <c r="V58" s="10"/>
      <c r="W58" s="10"/>
      <c r="X58" s="10"/>
      <c r="Y58" s="10"/>
      <c r="Z58" s="10"/>
      <c r="AB58" s="10"/>
      <c r="AD58" s="10"/>
      <c r="AE58" s="16">
        <v>304.7015833333333</v>
      </c>
      <c r="AF58" s="10"/>
      <c r="AG58" s="10"/>
      <c r="AH58" s="10"/>
      <c r="AI58" s="10"/>
      <c r="AJ58" s="5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</row>
    <row r="59" spans="1:242" ht="7.5" customHeight="1" x14ac:dyDescent="0.2">
      <c r="A59" s="14"/>
      <c r="B59" s="12"/>
      <c r="C59" s="12"/>
      <c r="D59" s="12"/>
      <c r="E59" s="12"/>
      <c r="F59" s="13"/>
      <c r="G59" s="14"/>
      <c r="H59" s="14"/>
      <c r="I59" s="14"/>
      <c r="J59" s="14"/>
      <c r="K59" s="13"/>
      <c r="L59" s="12"/>
      <c r="M59" s="12"/>
      <c r="N59" s="12"/>
      <c r="O59" s="12"/>
      <c r="P59" s="13"/>
      <c r="S59" s="12"/>
      <c r="T59" s="12"/>
      <c r="U59" s="12"/>
      <c r="AA59" s="1"/>
      <c r="AJ59" s="5"/>
    </row>
    <row r="60" spans="1:242" s="10" customFormat="1" ht="11.25" customHeight="1" x14ac:dyDescent="0.2">
      <c r="A60" s="10" t="s">
        <v>4</v>
      </c>
      <c r="B60" s="10" t="s">
        <v>3</v>
      </c>
      <c r="H60" s="11"/>
      <c r="I60" s="11"/>
      <c r="J60" s="11"/>
      <c r="P60" s="11"/>
      <c r="AE60" s="2"/>
      <c r="AJ60" s="5"/>
    </row>
    <row r="61" spans="1:242" ht="7.5" customHeight="1" x14ac:dyDescent="0.2">
      <c r="A61" s="1"/>
      <c r="B61" s="1"/>
      <c r="C61" s="1"/>
      <c r="D61" s="1"/>
      <c r="E61" s="1"/>
      <c r="F61" s="1"/>
      <c r="G61" s="1"/>
      <c r="AA61" s="1"/>
      <c r="AJ61" s="5"/>
    </row>
    <row r="62" spans="1:242" ht="11.25" customHeight="1" x14ac:dyDescent="0.2">
      <c r="A62" s="10" t="s">
        <v>2</v>
      </c>
      <c r="B62" s="9" t="s">
        <v>1</v>
      </c>
      <c r="C62" s="7"/>
      <c r="D62" s="7"/>
      <c r="E62" s="7"/>
      <c r="F62" s="7"/>
      <c r="G62" s="7"/>
      <c r="K62" s="1"/>
      <c r="M62" s="1"/>
      <c r="N62" s="1"/>
      <c r="O62" s="1"/>
      <c r="P62" s="1"/>
      <c r="Q62" s="1"/>
      <c r="R62" s="1"/>
      <c r="S62" s="1"/>
      <c r="AA62" s="1"/>
      <c r="AJ62" s="5"/>
    </row>
    <row r="63" spans="1:242" ht="11.25" customHeight="1" x14ac:dyDescent="0.2">
      <c r="B63" s="8" t="s">
        <v>0</v>
      </c>
      <c r="C63" s="7"/>
      <c r="D63" s="7"/>
      <c r="E63" s="7"/>
      <c r="F63" s="7"/>
      <c r="G63" s="6"/>
      <c r="H63" s="6"/>
      <c r="I63" s="6"/>
      <c r="J63" s="4"/>
      <c r="K63" s="2"/>
      <c r="AA63" s="1"/>
      <c r="AJ63" s="5"/>
    </row>
    <row r="64" spans="1:242" x14ac:dyDescent="0.2">
      <c r="AA64" s="2"/>
      <c r="AC64" s="2"/>
      <c r="AJ64" s="5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</row>
    <row r="65" spans="27:242" x14ac:dyDescent="0.2">
      <c r="AA65" s="2"/>
      <c r="AC65" s="2"/>
      <c r="AJ65" s="5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</row>
    <row r="66" spans="27:242" x14ac:dyDescent="0.2">
      <c r="AA66" s="2"/>
      <c r="AC66" s="2"/>
      <c r="AJ66" s="5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</row>
    <row r="67" spans="27:242" x14ac:dyDescent="0.2">
      <c r="AA67" s="2"/>
      <c r="AC67" s="2"/>
      <c r="AJ67" s="5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</row>
    <row r="68" spans="27:242" x14ac:dyDescent="0.2">
      <c r="AA68" s="2"/>
      <c r="AC68" s="2"/>
      <c r="AJ68" s="5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</row>
    <row r="69" spans="27:242" x14ac:dyDescent="0.2">
      <c r="AA69" s="2"/>
      <c r="AC69" s="2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</row>
    <row r="70" spans="27:242" x14ac:dyDescent="0.2">
      <c r="AA70" s="2"/>
      <c r="AC70" s="2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</row>
    <row r="71" spans="27:242" x14ac:dyDescent="0.2">
      <c r="AA71" s="2"/>
      <c r="AC71" s="2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</row>
    <row r="72" spans="27:242" x14ac:dyDescent="0.2">
      <c r="AA72" s="2"/>
      <c r="AC72" s="2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</row>
  </sheetData>
  <mergeCells count="5">
    <mergeCell ref="L3:P3"/>
    <mergeCell ref="B63:I63"/>
    <mergeCell ref="B62:G62"/>
    <mergeCell ref="B3:F3"/>
    <mergeCell ref="G3:K3"/>
  </mergeCells>
  <hyperlinks>
    <hyperlink ref="B62:G62" r:id="rId1" display="EIA, Electric Power Monthly" xr:uid="{5C6CA304-152B-423B-9C5A-CE0FBF32FCBB}"/>
    <hyperlink ref="B63:F63" r:id="rId2" display="4 - U.S. Department of Labor, Bureau of Labor Statistics, Series ID: CUUR0000SA0" xr:uid="{5F0A7F67-CFAE-48FB-9DD0-D2DFD29C7F79}"/>
  </hyperlinks>
  <printOptions horizontalCentered="1"/>
  <pageMargins left="0.25" right="0.25" top="0.25" bottom="0.25" header="0.5" footer="0.5"/>
  <pageSetup scale="85" orientation="portrait" r:id="rId3"/>
  <headerFooter alignWithMargins="0"/>
  <colBreaks count="1" manualBreakCount="1">
    <brk id="16" max="52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5.21 &amp; F 5.3</vt:lpstr>
      <vt:lpstr>'T 5.21 &amp; F 5.3'!Print_Area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2024-03-28T19:13:43Z</dcterms:created>
  <dcterms:modified xsi:type="dcterms:W3CDTF">2024-03-28T19:13:59Z</dcterms:modified>
</cp:coreProperties>
</file>