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9577F527-4243-40F6-8B37-5BC90DD2EEC6}" xr6:coauthVersionLast="47" xr6:coauthVersionMax="47" xr10:uidLastSave="{00000000-0000-0000-0000-000000000000}"/>
  <bookViews>
    <workbookView xWindow="-60" yWindow="-16440" windowWidth="29040" windowHeight="15720" xr2:uid="{831EDF5A-BA19-4C4E-B901-E2B6C98CD12D}"/>
  </bookViews>
  <sheets>
    <sheet name="T 2.15" sheetId="1" r:id="rId1"/>
  </sheets>
  <definedNames>
    <definedName name="_xlnm.Print_Area" localSheetId="0">'T 2.15'!$A$1:$F$629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17" i="1" s="1"/>
  <c r="F21" i="1" s="1"/>
  <c r="F6" i="1"/>
  <c r="F7" i="1"/>
  <c r="F8" i="1"/>
  <c r="F9" i="1"/>
  <c r="F10" i="1"/>
  <c r="F11" i="1"/>
  <c r="F12" i="1"/>
  <c r="F13" i="1"/>
  <c r="F14" i="1"/>
  <c r="F15" i="1"/>
  <c r="B17" i="1"/>
  <c r="C17" i="1"/>
  <c r="D17" i="1"/>
  <c r="B21" i="1"/>
  <c r="C21" i="1"/>
  <c r="D21" i="1"/>
  <c r="F31" i="1"/>
  <c r="F41" i="1" s="1"/>
  <c r="F45" i="1" s="1"/>
  <c r="F32" i="1"/>
  <c r="F33" i="1"/>
  <c r="F34" i="1"/>
  <c r="F35" i="1"/>
  <c r="F36" i="1"/>
  <c r="F37" i="1"/>
  <c r="F38" i="1"/>
  <c r="F39" i="1"/>
  <c r="B41" i="1"/>
  <c r="C41" i="1"/>
  <c r="B45" i="1"/>
  <c r="C45" i="1"/>
  <c r="F55" i="1"/>
  <c r="F56" i="1"/>
  <c r="F65" i="1" s="1"/>
  <c r="F69" i="1" s="1"/>
  <c r="F57" i="1"/>
  <c r="F58" i="1"/>
  <c r="F59" i="1"/>
  <c r="F60" i="1"/>
  <c r="F61" i="1"/>
  <c r="F62" i="1"/>
  <c r="F63" i="1"/>
  <c r="B65" i="1"/>
  <c r="B69" i="1" s="1"/>
  <c r="C65" i="1"/>
  <c r="C69" i="1"/>
  <c r="F79" i="1"/>
  <c r="F80" i="1"/>
  <c r="F81" i="1"/>
  <c r="F87" i="1" s="1"/>
  <c r="F91" i="1" s="1"/>
  <c r="F82" i="1"/>
  <c r="F83" i="1"/>
  <c r="F84" i="1"/>
  <c r="F85" i="1"/>
  <c r="B87" i="1"/>
  <c r="B91" i="1" s="1"/>
  <c r="C87" i="1"/>
  <c r="C91" i="1" s="1"/>
  <c r="F101" i="1"/>
  <c r="F102" i="1"/>
  <c r="F108" i="1" s="1"/>
  <c r="F112" i="1" s="1"/>
  <c r="F103" i="1"/>
  <c r="F104" i="1"/>
  <c r="F105" i="1"/>
  <c r="F106" i="1"/>
  <c r="B108" i="1"/>
  <c r="C108" i="1"/>
  <c r="B112" i="1"/>
  <c r="C112" i="1"/>
  <c r="B122" i="1"/>
  <c r="F122" i="1"/>
  <c r="B123" i="1"/>
  <c r="F123" i="1" s="1"/>
  <c r="B124" i="1"/>
  <c r="F124" i="1"/>
  <c r="C125" i="1"/>
  <c r="F125" i="1" s="1"/>
  <c r="F126" i="1"/>
  <c r="B127" i="1"/>
  <c r="F127" i="1" s="1"/>
  <c r="B128" i="1"/>
  <c r="C128" i="1"/>
  <c r="F128" i="1"/>
  <c r="B130" i="1"/>
  <c r="B134" i="1" s="1"/>
  <c r="F144" i="1"/>
  <c r="F145" i="1"/>
  <c r="F151" i="1" s="1"/>
  <c r="F155" i="1" s="1"/>
  <c r="F146" i="1"/>
  <c r="F147" i="1"/>
  <c r="F148" i="1"/>
  <c r="F149" i="1"/>
  <c r="B151" i="1"/>
  <c r="C151" i="1"/>
  <c r="B155" i="1"/>
  <c r="C155" i="1"/>
  <c r="F165" i="1"/>
  <c r="F166" i="1"/>
  <c r="F167" i="1"/>
  <c r="F168" i="1"/>
  <c r="F169" i="1"/>
  <c r="F170" i="1"/>
  <c r="F172" i="1" s="1"/>
  <c r="F176" i="1" s="1"/>
  <c r="B172" i="1"/>
  <c r="B176" i="1" s="1"/>
  <c r="C172" i="1"/>
  <c r="C176" i="1" s="1"/>
  <c r="D172" i="1"/>
  <c r="D176" i="1" s="1"/>
  <c r="F186" i="1"/>
  <c r="F187" i="1"/>
  <c r="F188" i="1"/>
  <c r="F189" i="1"/>
  <c r="F190" i="1"/>
  <c r="F191" i="1"/>
  <c r="F192" i="1"/>
  <c r="F193" i="1"/>
  <c r="F195" i="1" s="1"/>
  <c r="F199" i="1" s="1"/>
  <c r="B195" i="1"/>
  <c r="B199" i="1" s="1"/>
  <c r="C195" i="1"/>
  <c r="C199" i="1" s="1"/>
  <c r="D195" i="1"/>
  <c r="D199" i="1" s="1"/>
  <c r="F209" i="1"/>
  <c r="F220" i="1" s="1"/>
  <c r="F224" i="1" s="1"/>
  <c r="F210" i="1"/>
  <c r="F211" i="1"/>
  <c r="F212" i="1"/>
  <c r="F213" i="1"/>
  <c r="F214" i="1"/>
  <c r="F215" i="1"/>
  <c r="F216" i="1"/>
  <c r="F217" i="1"/>
  <c r="F218" i="1"/>
  <c r="B220" i="1"/>
  <c r="B224" i="1" s="1"/>
  <c r="C220" i="1"/>
  <c r="D220" i="1"/>
  <c r="C224" i="1"/>
  <c r="D224" i="1"/>
  <c r="F234" i="1"/>
  <c r="F235" i="1"/>
  <c r="F247" i="1" s="1"/>
  <c r="F251" i="1" s="1"/>
  <c r="F236" i="1"/>
  <c r="F237" i="1"/>
  <c r="F238" i="1"/>
  <c r="F239" i="1"/>
  <c r="F240" i="1"/>
  <c r="F241" i="1"/>
  <c r="F242" i="1"/>
  <c r="F243" i="1"/>
  <c r="F244" i="1"/>
  <c r="F245" i="1"/>
  <c r="B247" i="1"/>
  <c r="C247" i="1"/>
  <c r="C251" i="1" s="1"/>
  <c r="D247" i="1"/>
  <c r="D251" i="1" s="1"/>
  <c r="B251" i="1"/>
  <c r="F261" i="1"/>
  <c r="F262" i="1"/>
  <c r="F273" i="1" s="1"/>
  <c r="F277" i="1" s="1"/>
  <c r="F263" i="1"/>
  <c r="F264" i="1"/>
  <c r="F265" i="1"/>
  <c r="F266" i="1"/>
  <c r="F267" i="1"/>
  <c r="F268" i="1"/>
  <c r="F269" i="1"/>
  <c r="F270" i="1"/>
  <c r="F271" i="1"/>
  <c r="B277" i="1"/>
  <c r="C277" i="1"/>
  <c r="D277" i="1"/>
  <c r="E277" i="1"/>
  <c r="F287" i="1"/>
  <c r="F302" i="1" s="1"/>
  <c r="F306" i="1" s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B302" i="1"/>
  <c r="C302" i="1"/>
  <c r="D302" i="1"/>
  <c r="D306" i="1" s="1"/>
  <c r="E302" i="1"/>
  <c r="E306" i="1" s="1"/>
  <c r="B306" i="1"/>
  <c r="C306" i="1"/>
  <c r="F316" i="1"/>
  <c r="F335" i="1" s="1"/>
  <c r="F339" i="1" s="1"/>
  <c r="F317" i="1"/>
  <c r="F318" i="1"/>
  <c r="F319" i="1"/>
  <c r="F320" i="1"/>
  <c r="F321" i="1"/>
  <c r="F322" i="1"/>
  <c r="F323" i="1"/>
  <c r="F324" i="1"/>
  <c r="F326" i="1"/>
  <c r="F327" i="1"/>
  <c r="F328" i="1"/>
  <c r="F329" i="1"/>
  <c r="F330" i="1"/>
  <c r="F331" i="1"/>
  <c r="F332" i="1"/>
  <c r="F333" i="1"/>
  <c r="B339" i="1"/>
  <c r="C339" i="1"/>
  <c r="D339" i="1"/>
  <c r="E339" i="1"/>
  <c r="F351" i="1"/>
  <c r="F352" i="1"/>
  <c r="F371" i="1" s="1"/>
  <c r="F375" i="1" s="1"/>
  <c r="F353" i="1"/>
  <c r="F354" i="1"/>
  <c r="F355" i="1"/>
  <c r="F356" i="1"/>
  <c r="F357" i="1"/>
  <c r="F359" i="1"/>
  <c r="F360" i="1"/>
  <c r="F361" i="1"/>
  <c r="F362" i="1"/>
  <c r="F363" i="1"/>
  <c r="F364" i="1"/>
  <c r="F365" i="1"/>
  <c r="F366" i="1"/>
  <c r="F368" i="1"/>
  <c r="F369" i="1"/>
  <c r="B371" i="1"/>
  <c r="B375" i="1" s="1"/>
  <c r="C371" i="1"/>
  <c r="C375" i="1" s="1"/>
  <c r="D371" i="1"/>
  <c r="D375" i="1" s="1"/>
  <c r="E371" i="1"/>
  <c r="E375" i="1"/>
  <c r="F387" i="1"/>
  <c r="F388" i="1"/>
  <c r="F389" i="1"/>
  <c r="F390" i="1"/>
  <c r="F391" i="1"/>
  <c r="F392" i="1"/>
  <c r="F393" i="1"/>
  <c r="F394" i="1"/>
  <c r="F395" i="1"/>
  <c r="F397" i="1"/>
  <c r="F398" i="1"/>
  <c r="F399" i="1"/>
  <c r="F400" i="1"/>
  <c r="C403" i="1"/>
  <c r="C407" i="1" s="1"/>
  <c r="D403" i="1"/>
  <c r="D407" i="1" s="1"/>
  <c r="E403" i="1"/>
  <c r="E407" i="1" s="1"/>
  <c r="B407" i="1"/>
  <c r="F407" i="1"/>
  <c r="F419" i="1"/>
  <c r="F420" i="1"/>
  <c r="F437" i="1" s="1"/>
  <c r="F441" i="1" s="1"/>
  <c r="F421" i="1"/>
  <c r="F422" i="1"/>
  <c r="F423" i="1"/>
  <c r="F424" i="1"/>
  <c r="F426" i="1"/>
  <c r="F427" i="1"/>
  <c r="F428" i="1"/>
  <c r="F429" i="1"/>
  <c r="F430" i="1"/>
  <c r="F431" i="1"/>
  <c r="F432" i="1"/>
  <c r="E433" i="1"/>
  <c r="F433" i="1" s="1"/>
  <c r="B437" i="1"/>
  <c r="B441" i="1" s="1"/>
  <c r="C437" i="1"/>
  <c r="D437" i="1"/>
  <c r="D441" i="1" s="1"/>
  <c r="E437" i="1"/>
  <c r="E441" i="1" s="1"/>
  <c r="C441" i="1"/>
  <c r="F453" i="1"/>
  <c r="F454" i="1"/>
  <c r="F455" i="1"/>
  <c r="F456" i="1"/>
  <c r="F457" i="1"/>
  <c r="F458" i="1"/>
  <c r="F459" i="1"/>
  <c r="F460" i="1"/>
  <c r="F461" i="1"/>
  <c r="F463" i="1"/>
  <c r="F464" i="1"/>
  <c r="F465" i="1"/>
  <c r="F466" i="1"/>
  <c r="F467" i="1"/>
  <c r="E471" i="1"/>
  <c r="B475" i="1"/>
  <c r="C475" i="1"/>
  <c r="D475" i="1"/>
  <c r="E475" i="1"/>
  <c r="F475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D504" i="1"/>
  <c r="D508" i="1" s="1"/>
  <c r="B508" i="1"/>
  <c r="C508" i="1"/>
  <c r="E508" i="1"/>
  <c r="F508" i="1"/>
  <c r="F520" i="1"/>
  <c r="F542" i="1" s="1"/>
  <c r="F521" i="1"/>
  <c r="F522" i="1"/>
  <c r="F523" i="1"/>
  <c r="F524" i="1"/>
  <c r="F525" i="1"/>
  <c r="F526" i="1"/>
  <c r="F528" i="1"/>
  <c r="F529" i="1"/>
  <c r="F530" i="1"/>
  <c r="F532" i="1"/>
  <c r="F533" i="1"/>
  <c r="F534" i="1"/>
  <c r="F536" i="1"/>
  <c r="F537" i="1"/>
  <c r="F538" i="1"/>
  <c r="F539" i="1"/>
  <c r="D542" i="1"/>
  <c r="D546" i="1" s="1"/>
  <c r="E542" i="1"/>
  <c r="E546" i="1" s="1"/>
  <c r="B546" i="1"/>
  <c r="C546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B581" i="1"/>
  <c r="B585" i="1" s="1"/>
  <c r="F585" i="1" s="1"/>
  <c r="D581" i="1"/>
  <c r="C585" i="1"/>
  <c r="D585" i="1"/>
  <c r="E585" i="1"/>
  <c r="F597" i="1"/>
  <c r="F598" i="1"/>
  <c r="F599" i="1"/>
  <c r="F600" i="1"/>
  <c r="F601" i="1"/>
  <c r="F602" i="1"/>
  <c r="F603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B621" i="1"/>
  <c r="C621" i="1"/>
  <c r="D621" i="1"/>
  <c r="E621" i="1"/>
  <c r="B625" i="1"/>
  <c r="C625" i="1"/>
  <c r="D625" i="1"/>
  <c r="E625" i="1"/>
  <c r="F625" i="1"/>
  <c r="F130" i="1" l="1"/>
  <c r="F134" i="1" s="1"/>
  <c r="C130" i="1"/>
  <c r="C134" i="1" s="1"/>
</calcChain>
</file>

<file path=xl/sharedStrings.xml><?xml version="1.0" encoding="utf-8"?>
<sst xmlns="http://schemas.openxmlformats.org/spreadsheetml/2006/main" count="1492" uniqueCount="75">
  <si>
    <t>EIA, Annual Coal Distribution</t>
  </si>
  <si>
    <t>Source:</t>
  </si>
  <si>
    <t>*Amounts less than 500 tons</t>
  </si>
  <si>
    <t>Total</t>
  </si>
  <si>
    <t>--</t>
  </si>
  <si>
    <t>Overseas exports</t>
  </si>
  <si>
    <t>Domestic</t>
  </si>
  <si>
    <t>Wisconsin</t>
  </si>
  <si>
    <t>Washington</t>
  </si>
  <si>
    <t>Virginia</t>
  </si>
  <si>
    <t>Utah</t>
  </si>
  <si>
    <t>Texas</t>
  </si>
  <si>
    <t>Tennessee</t>
  </si>
  <si>
    <t>*</t>
  </si>
  <si>
    <t>Oregon</t>
  </si>
  <si>
    <t>Ohio</t>
  </si>
  <si>
    <t>New York</t>
  </si>
  <si>
    <t>New Jersey</t>
  </si>
  <si>
    <t>Nevada</t>
  </si>
  <si>
    <t>Missouri</t>
  </si>
  <si>
    <t>Minnesota</t>
  </si>
  <si>
    <t>Michigan</t>
  </si>
  <si>
    <t>Louisiana</t>
  </si>
  <si>
    <t>Kansas</t>
  </si>
  <si>
    <t>Iowa</t>
  </si>
  <si>
    <t>Indiana</t>
  </si>
  <si>
    <t>Illinois</t>
  </si>
  <si>
    <t>Idaho</t>
  </si>
  <si>
    <t>Colorado</t>
  </si>
  <si>
    <t>California</t>
  </si>
  <si>
    <t>Arizona</t>
  </si>
  <si>
    <t>River</t>
  </si>
  <si>
    <t>Conveyor</t>
  </si>
  <si>
    <t>Truck</t>
  </si>
  <si>
    <t>Railroad</t>
  </si>
  <si>
    <t>State</t>
  </si>
  <si>
    <t>Thousand Short Tons</t>
  </si>
  <si>
    <t>Distribution of Utah Coal by Destination and Method of Transportation, 2001</t>
  </si>
  <si>
    <t>Table 2.15</t>
  </si>
  <si>
    <t>Unknown State</t>
  </si>
  <si>
    <t>Wyoming</t>
  </si>
  <si>
    <t>Nebraska</t>
  </si>
  <si>
    <t>Montana</t>
  </si>
  <si>
    <t>Alabama</t>
  </si>
  <si>
    <t>River /                   Great Lakes</t>
  </si>
  <si>
    <t>Distribution of Utah Coal by Destination and Method of Transportation, 2002</t>
  </si>
  <si>
    <t>Pennsylvania</t>
  </si>
  <si>
    <t>Distribution of Utah Coal by Destination and Method of Transportation, 2003</t>
  </si>
  <si>
    <t>Distribution of Utah Coal by Destination and Method of Transportation, 2004</t>
  </si>
  <si>
    <t>Distribution of Utah Coal by Destination and Method of Transportation, 2005</t>
  </si>
  <si>
    <t>Table 2.15k</t>
  </si>
  <si>
    <t>Distribution of Utah Coal by Destination and Method of Transportation, 2006</t>
  </si>
  <si>
    <t>New Mexico</t>
  </si>
  <si>
    <t>Georgia</t>
  </si>
  <si>
    <t>Distribution of Utah Coal by Destination and Method of Transportation, 2007</t>
  </si>
  <si>
    <t>Kentucky</t>
  </si>
  <si>
    <t>Arkansas</t>
  </si>
  <si>
    <t>Distribution of Utah Coal by Destination and Method of Transportation, 2008</t>
  </si>
  <si>
    <t>Florida</t>
  </si>
  <si>
    <t>Distribution of Utah Coal by Destination and Method of Transportation, 2009</t>
  </si>
  <si>
    <t>Distribution of Utah Coal by Destination and Method of Transportation, 2010</t>
  </si>
  <si>
    <t>Distribution of Utah Coal by Destination and Method of Transportation, 2011</t>
  </si>
  <si>
    <t>Distribution of Utah Coal by Destination and Method of Transportation, 2012</t>
  </si>
  <si>
    <t>Distribution of Utah Coal by Destination and Method of Transportation, 2013</t>
  </si>
  <si>
    <t>Distribution of Utah Coal by Destination and Method of Transportation, 2014</t>
  </si>
  <si>
    <t>Distribution of Utah Coal by Destination and Method of Transportation, 2015</t>
  </si>
  <si>
    <t>Distribution of Utah Coal by Destination and Method of Transportation, 2016</t>
  </si>
  <si>
    <t>Distribution of Utah Coal by Destination and Method of Transportation, 2017</t>
  </si>
  <si>
    <t>Distribution of Utah Coal by Destination and Method of Transportation, 2018</t>
  </si>
  <si>
    <t>Distribution of Utah Coal by Destination and Method of Transportation, 2019</t>
  </si>
  <si>
    <t>Oklahoma</t>
  </si>
  <si>
    <t>Distribution of Utah Coal by Destination and Method of Transportation, 2020</t>
  </si>
  <si>
    <t xml:space="preserve">Idaho </t>
  </si>
  <si>
    <t>Distribution of Utah Coal by Destination and Method of Transportation, 2021</t>
  </si>
  <si>
    <t>Distribution of Utah Coal by Destination and Method of Transportation,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</si>
</sst>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i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2" borderId="0"/>
    <xf numFmtId="0" fontId="1" fillId="2" borderId="0"/>
    <xf numFmtId="0" fontId="1" fillId="2" borderId="0"/>
    <xf numFmtId="3" fontId="1" fillId="2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7" fillId="0" borderId="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2" xfId="2" applyFont="1" applyFill="1" applyBorder="1" applyAlignment="1">
      <alignment horizontal="left" vertical="center"/>
    </xf>
    <xf numFmtId="3" fontId="5" fillId="0" borderId="0" xfId="2" applyNumberFormat="1" applyFont="1" applyFill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3" fontId="5" fillId="0" borderId="0" xfId="2" quotePrefix="1" applyNumberFormat="1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3" fontId="5" fillId="3" borderId="0" xfId="2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3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5" fillId="3" borderId="0" xfId="0" quotePrefix="1" applyFont="1" applyFill="1" applyAlignment="1">
      <alignment horizontal="right" vertical="center"/>
    </xf>
    <xf numFmtId="3" fontId="5" fillId="3" borderId="0" xfId="2" quotePrefix="1" applyNumberFormat="1" applyFont="1" applyFill="1" applyAlignment="1">
      <alignment horizontal="right" vertical="center"/>
    </xf>
    <xf numFmtId="3" fontId="8" fillId="3" borderId="0" xfId="2" applyNumberFormat="1" applyFont="1" applyFill="1" applyAlignment="1">
      <alignment horizontal="right" vertical="center"/>
    </xf>
    <xf numFmtId="0" fontId="8" fillId="3" borderId="0" xfId="0" quotePrefix="1" applyFont="1" applyFill="1" applyAlignment="1">
      <alignment horizontal="right" vertical="center"/>
    </xf>
    <xf numFmtId="0" fontId="8" fillId="3" borderId="0" xfId="2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9" fillId="4" borderId="1" xfId="3" applyNumberFormat="1" applyFont="1" applyFill="1" applyBorder="1" applyAlignment="1">
      <alignment horizontal="right" vertical="center"/>
    </xf>
    <xf numFmtId="0" fontId="9" fillId="4" borderId="1" xfId="3" applyFont="1" applyFill="1" applyBorder="1" applyAlignment="1">
      <alignment vertical="center"/>
    </xf>
    <xf numFmtId="0" fontId="2" fillId="0" borderId="2" xfId="3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2" xfId="3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4" applyFont="1" applyFill="1" applyAlignment="1">
      <alignment vertical="center"/>
    </xf>
    <xf numFmtId="0" fontId="10" fillId="0" borderId="0" xfId="3" applyFont="1" applyFill="1" applyAlignment="1">
      <alignment vertical="center"/>
    </xf>
    <xf numFmtId="164" fontId="2" fillId="0" borderId="0" xfId="5" applyNumberFormat="1" applyFont="1" applyFill="1" applyAlignment="1">
      <alignment vertical="center"/>
    </xf>
    <xf numFmtId="3" fontId="2" fillId="0" borderId="0" xfId="5" applyFont="1" applyFill="1" applyAlignment="1">
      <alignment vertical="center"/>
    </xf>
    <xf numFmtId="0" fontId="7" fillId="0" borderId="1" xfId="2" applyFont="1" applyFill="1" applyBorder="1" applyAlignment="1">
      <alignment vertical="center"/>
    </xf>
    <xf numFmtId="3" fontId="7" fillId="0" borderId="2" xfId="2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3" fontId="5" fillId="0" borderId="0" xfId="3" applyNumberFormat="1" applyFont="1" applyFill="1" applyAlignment="1">
      <alignment horizontal="right" vertical="center"/>
    </xf>
    <xf numFmtId="3" fontId="5" fillId="0" borderId="0" xfId="3" quotePrefix="1" applyNumberFormat="1" applyFont="1" applyFill="1" applyAlignment="1">
      <alignment horizontal="right" vertical="center"/>
    </xf>
    <xf numFmtId="0" fontId="5" fillId="0" borderId="0" xfId="3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9" fillId="4" borderId="1" xfId="3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7" fillId="3" borderId="2" xfId="2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7" fillId="0" borderId="0" xfId="2" applyNumberFormat="1" applyFont="1" applyFill="1" applyAlignment="1">
      <alignment horizontal="right" vertical="center"/>
    </xf>
    <xf numFmtId="3" fontId="7" fillId="3" borderId="0" xfId="2" applyNumberFormat="1" applyFont="1" applyFill="1" applyAlignment="1">
      <alignment horizontal="right" vertical="center"/>
    </xf>
    <xf numFmtId="3" fontId="8" fillId="0" borderId="0" xfId="2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8" fillId="0" borderId="0" xfId="0" quotePrefix="1" applyFont="1" applyAlignment="1">
      <alignment horizontal="right" vertical="center"/>
    </xf>
    <xf numFmtId="3" fontId="7" fillId="0" borderId="1" xfId="2" quotePrefix="1" applyNumberFormat="1" applyFont="1" applyFill="1" applyBorder="1" applyAlignment="1">
      <alignment horizontal="right" vertical="center"/>
    </xf>
    <xf numFmtId="3" fontId="15" fillId="0" borderId="0" xfId="2" quotePrefix="1" applyNumberFormat="1" applyFont="1" applyFill="1" applyAlignment="1">
      <alignment horizontal="right" vertical="center"/>
    </xf>
    <xf numFmtId="0" fontId="15" fillId="0" borderId="0" xfId="0" quotePrefix="1" applyFont="1" applyAlignment="1">
      <alignment horizontal="right" vertical="center"/>
    </xf>
    <xf numFmtId="3" fontId="15" fillId="0" borderId="0" xfId="2" applyNumberFormat="1" applyFont="1" applyFill="1" applyAlignment="1">
      <alignment horizontal="right" vertical="center"/>
    </xf>
    <xf numFmtId="0" fontId="15" fillId="0" borderId="0" xfId="2" applyFont="1" applyFill="1" applyAlignment="1">
      <alignment vertical="center"/>
    </xf>
    <xf numFmtId="0" fontId="5" fillId="0" borderId="2" xfId="0" applyFont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vertical="center"/>
    </xf>
    <xf numFmtId="3" fontId="15" fillId="3" borderId="0" xfId="2" quotePrefix="1" applyNumberFormat="1" applyFont="1" applyFill="1" applyAlignment="1">
      <alignment horizontal="right" vertical="center"/>
    </xf>
    <xf numFmtId="0" fontId="15" fillId="3" borderId="0" xfId="0" quotePrefix="1" applyFont="1" applyFill="1" applyAlignment="1">
      <alignment horizontal="right" vertical="center"/>
    </xf>
    <xf numFmtId="3" fontId="15" fillId="3" borderId="0" xfId="2" applyNumberFormat="1" applyFont="1" applyFill="1" applyAlignment="1">
      <alignment horizontal="right" vertical="center"/>
    </xf>
    <xf numFmtId="0" fontId="15" fillId="3" borderId="0" xfId="2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" fontId="15" fillId="3" borderId="0" xfId="0" applyNumberFormat="1" applyFont="1" applyFill="1"/>
    <xf numFmtId="1" fontId="5" fillId="0" borderId="0" xfId="0" applyNumberFormat="1" applyFont="1"/>
    <xf numFmtId="1" fontId="5" fillId="3" borderId="0" xfId="0" applyNumberFormat="1" applyFont="1" applyFill="1"/>
    <xf numFmtId="0" fontId="5" fillId="5" borderId="0" xfId="2" applyFont="1" applyFill="1" applyAlignment="1">
      <alignment vertical="center"/>
    </xf>
    <xf numFmtId="3" fontId="5" fillId="5" borderId="0" xfId="2" quotePrefix="1" applyNumberFormat="1" applyFont="1" applyFill="1" applyAlignment="1">
      <alignment horizontal="right" vertical="center"/>
    </xf>
    <xf numFmtId="3" fontId="9" fillId="4" borderId="2" xfId="3" applyNumberFormat="1" applyFont="1" applyFill="1" applyBorder="1" applyAlignment="1">
      <alignment horizontal="right" vertical="center"/>
    </xf>
    <xf numFmtId="0" fontId="9" fillId="4" borderId="3" xfId="3" applyFont="1" applyFill="1" applyBorder="1" applyAlignment="1">
      <alignment vertical="center"/>
    </xf>
    <xf numFmtId="3" fontId="15" fillId="3" borderId="0" xfId="0" applyNumberFormat="1" applyFont="1" applyFill="1"/>
    <xf numFmtId="0" fontId="17" fillId="0" borderId="0" xfId="0" applyFont="1" applyAlignment="1">
      <alignment vertical="center"/>
    </xf>
  </cellXfs>
  <cellStyles count="6">
    <cellStyle name="Comma0" xfId="5" xr:uid="{CEDBB4FA-FD1C-4724-889B-63C9F0F7DE43}"/>
    <cellStyle name="F5" xfId="4" xr:uid="{59BF9685-F208-4F21-8FB7-1E1893D52A79}"/>
    <cellStyle name="F6" xfId="3" xr:uid="{506AA930-A838-4386-AB0D-FA00B5D7AA59}"/>
    <cellStyle name="F7" xfId="2" xr:uid="{954FA9D5-85B8-4D2E-9560-F45384F07B56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ia.gov/coal/distribution/annual/" TargetMode="External"/><Relationship Id="rId13" Type="http://schemas.openxmlformats.org/officeDocument/2006/relationships/hyperlink" Target="https://www.eia.gov/coal/distribution/annual/" TargetMode="External"/><Relationship Id="rId18" Type="http://schemas.openxmlformats.org/officeDocument/2006/relationships/hyperlink" Target="https://www.eia.gov/coal/distribution/annual/" TargetMode="External"/><Relationship Id="rId3" Type="http://schemas.openxmlformats.org/officeDocument/2006/relationships/hyperlink" Target="https://www.eia.gov/coal/distribution/annual/" TargetMode="External"/><Relationship Id="rId21" Type="http://schemas.openxmlformats.org/officeDocument/2006/relationships/hyperlink" Target="https://www.eia.gov/coal/distribution/annual/" TargetMode="External"/><Relationship Id="rId7" Type="http://schemas.openxmlformats.org/officeDocument/2006/relationships/hyperlink" Target="https://www.eia.gov/coal/distribution/annual/" TargetMode="External"/><Relationship Id="rId12" Type="http://schemas.openxmlformats.org/officeDocument/2006/relationships/hyperlink" Target="https://www.eia.gov/coal/distribution/annual/" TargetMode="External"/><Relationship Id="rId17" Type="http://schemas.openxmlformats.org/officeDocument/2006/relationships/hyperlink" Target="https://www.eia.gov/coal/distribution/annual/" TargetMode="External"/><Relationship Id="rId2" Type="http://schemas.openxmlformats.org/officeDocument/2006/relationships/hyperlink" Target="https://www.eia.gov/coal/distribution/annual/" TargetMode="External"/><Relationship Id="rId16" Type="http://schemas.openxmlformats.org/officeDocument/2006/relationships/hyperlink" Target="https://www.eia.gov/coal/distribution/annual/" TargetMode="External"/><Relationship Id="rId20" Type="http://schemas.openxmlformats.org/officeDocument/2006/relationships/hyperlink" Target="https://www.eia.gov/coal/distribution/annual/" TargetMode="External"/><Relationship Id="rId1" Type="http://schemas.openxmlformats.org/officeDocument/2006/relationships/hyperlink" Target="https://www.eia.gov/coal/distribution/annual/" TargetMode="External"/><Relationship Id="rId6" Type="http://schemas.openxmlformats.org/officeDocument/2006/relationships/hyperlink" Target="https://www.eia.gov/coal/distribution/annual/" TargetMode="External"/><Relationship Id="rId11" Type="http://schemas.openxmlformats.org/officeDocument/2006/relationships/hyperlink" Target="https://www.eia.gov/coal/distribution/annual/" TargetMode="External"/><Relationship Id="rId5" Type="http://schemas.openxmlformats.org/officeDocument/2006/relationships/hyperlink" Target="https://www.eia.gov/coal/distribution/annual/" TargetMode="External"/><Relationship Id="rId15" Type="http://schemas.openxmlformats.org/officeDocument/2006/relationships/hyperlink" Target="https://www.eia.gov/coal/distribution/annual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eia.gov/coal/distribution/annual/" TargetMode="External"/><Relationship Id="rId19" Type="http://schemas.openxmlformats.org/officeDocument/2006/relationships/hyperlink" Target="https://www.eia.gov/coal/distribution/annual/" TargetMode="External"/><Relationship Id="rId4" Type="http://schemas.openxmlformats.org/officeDocument/2006/relationships/hyperlink" Target="https://www.eia.gov/coal/distribution/annual/" TargetMode="External"/><Relationship Id="rId9" Type="http://schemas.openxmlformats.org/officeDocument/2006/relationships/hyperlink" Target="https://www.eia.gov/coal/distribution/annual/" TargetMode="External"/><Relationship Id="rId14" Type="http://schemas.openxmlformats.org/officeDocument/2006/relationships/hyperlink" Target="https://www.eia.gov/coal/distribution/annual/" TargetMode="External"/><Relationship Id="rId22" Type="http://schemas.openxmlformats.org/officeDocument/2006/relationships/hyperlink" Target="https://www.eia.gov/coal/distribution/an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877BD-9EC0-4315-BAE8-7A1AF0B20733}">
  <dimension ref="A1:IS629"/>
  <sheetViews>
    <sheetView showGridLines="0" tabSelected="1" zoomScaleNormal="100" workbookViewId="0">
      <selection activeCell="I16" sqref="I16"/>
    </sheetView>
  </sheetViews>
  <sheetFormatPr defaultColWidth="9.140625" defaultRowHeight="12.75" x14ac:dyDescent="0.2"/>
  <cols>
    <col min="1" max="1" width="14" style="2" customWidth="1"/>
    <col min="2" max="4" width="14.7109375" style="2" customWidth="1"/>
    <col min="5" max="5" width="14.7109375" style="1" customWidth="1"/>
    <col min="6" max="6" width="14.7109375" style="2" customWidth="1"/>
    <col min="7" max="249" width="8.42578125" style="2" customWidth="1"/>
    <col min="250" max="16384" width="9.140625" style="1"/>
  </cols>
  <sheetData>
    <row r="1" spans="1:253" ht="15.75" x14ac:dyDescent="0.2">
      <c r="A1" s="37" t="s">
        <v>38</v>
      </c>
      <c r="B1" s="36" t="s">
        <v>74</v>
      </c>
      <c r="C1" s="35"/>
      <c r="D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57"/>
      <c r="IQ1" s="57"/>
      <c r="IR1" s="57"/>
      <c r="IS1" s="57"/>
    </row>
    <row r="2" spans="1:253" x14ac:dyDescent="0.2">
      <c r="A2" s="33"/>
      <c r="B2" s="33" t="s">
        <v>36</v>
      </c>
      <c r="C2" s="33"/>
      <c r="D2" s="53"/>
      <c r="G2" s="86"/>
    </row>
    <row r="3" spans="1:253" ht="7.5" customHeight="1" thickBot="1" x14ac:dyDescent="0.25">
      <c r="A3" s="33"/>
      <c r="B3" s="33"/>
      <c r="C3" s="33"/>
      <c r="D3" s="33"/>
      <c r="F3" s="32"/>
    </row>
    <row r="4" spans="1:253" s="49" customFormat="1" ht="26.25" thickBot="1" x14ac:dyDescent="0.25">
      <c r="A4" s="84" t="s">
        <v>35</v>
      </c>
      <c r="B4" s="28" t="s">
        <v>34</v>
      </c>
      <c r="C4" s="28" t="s">
        <v>33</v>
      </c>
      <c r="D4" s="28" t="s">
        <v>32</v>
      </c>
      <c r="E4" s="51" t="s">
        <v>44</v>
      </c>
      <c r="F4" s="83" t="s">
        <v>3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</row>
    <row r="5" spans="1:253" s="49" customFormat="1" ht="12" x14ac:dyDescent="0.2">
      <c r="A5" s="17" t="s">
        <v>56</v>
      </c>
      <c r="B5" s="82">
        <v>58.634</v>
      </c>
      <c r="C5" s="16" t="s">
        <v>4</v>
      </c>
      <c r="D5" s="16" t="s">
        <v>4</v>
      </c>
      <c r="E5" s="16" t="s">
        <v>4</v>
      </c>
      <c r="F5" s="16">
        <f>SUM(B5:E5)</f>
        <v>58.634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</row>
    <row r="6" spans="1:253" s="49" customFormat="1" ht="12" x14ac:dyDescent="0.2">
      <c r="A6" s="44" t="s">
        <v>29</v>
      </c>
      <c r="B6" s="18">
        <v>540.24900000000002</v>
      </c>
      <c r="C6" s="23">
        <v>54.83</v>
      </c>
      <c r="D6" s="23" t="s">
        <v>4</v>
      </c>
      <c r="E6" s="23" t="s">
        <v>4</v>
      </c>
      <c r="F6" s="23">
        <f>SUM(B6:E6)</f>
        <v>595.07900000000006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53" s="49" customFormat="1" ht="12" x14ac:dyDescent="0.2">
      <c r="A7" s="81" t="s">
        <v>72</v>
      </c>
      <c r="B7" s="14">
        <v>1.1659999999999999</v>
      </c>
      <c r="C7" s="16" t="s">
        <v>4</v>
      </c>
      <c r="D7" s="16" t="s">
        <v>4</v>
      </c>
      <c r="E7" s="16" t="s">
        <v>4</v>
      </c>
      <c r="F7" s="16">
        <f>SUM(B7:E7)</f>
        <v>1.1659999999999999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</row>
    <row r="8" spans="1:253" s="49" customFormat="1" ht="12" x14ac:dyDescent="0.2">
      <c r="A8" s="44" t="s">
        <v>25</v>
      </c>
      <c r="B8" s="18">
        <v>137.00739999999999</v>
      </c>
      <c r="C8" s="23" t="s">
        <v>4</v>
      </c>
      <c r="D8" s="23" t="s">
        <v>4</v>
      </c>
      <c r="E8" s="23" t="s">
        <v>4</v>
      </c>
      <c r="F8" s="23">
        <f>SUM(B8:E8)</f>
        <v>137.00739999999999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</row>
    <row r="9" spans="1:253" s="49" customFormat="1" ht="12" x14ac:dyDescent="0.2">
      <c r="A9" s="81" t="s">
        <v>19</v>
      </c>
      <c r="B9" s="14">
        <v>15.361000000000001</v>
      </c>
      <c r="C9" s="16" t="s">
        <v>4</v>
      </c>
      <c r="D9" s="16" t="s">
        <v>4</v>
      </c>
      <c r="E9" s="16" t="s">
        <v>4</v>
      </c>
      <c r="F9" s="16">
        <f>SUM(B9:E9)</f>
        <v>15.361000000000001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</row>
    <row r="10" spans="1:253" s="8" customFormat="1" ht="11.25" customHeight="1" x14ac:dyDescent="0.2">
      <c r="A10" s="44" t="s">
        <v>18</v>
      </c>
      <c r="B10" s="18">
        <v>251.387</v>
      </c>
      <c r="C10" s="23">
        <v>171.87700000000001</v>
      </c>
      <c r="D10" s="23" t="s">
        <v>4</v>
      </c>
      <c r="E10" s="23" t="s">
        <v>4</v>
      </c>
      <c r="F10" s="23">
        <f>SUM(B10:E10)</f>
        <v>423.26400000000001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53" s="8" customFormat="1" ht="11.25" customHeight="1" x14ac:dyDescent="0.2">
      <c r="A11" s="81" t="s">
        <v>70</v>
      </c>
      <c r="B11" s="79">
        <v>33.396999999999998</v>
      </c>
      <c r="C11" s="79">
        <v>90.108999999999995</v>
      </c>
      <c r="D11" s="16" t="s">
        <v>4</v>
      </c>
      <c r="E11" s="16" t="s">
        <v>4</v>
      </c>
      <c r="F11" s="16">
        <f>SUM(B11:E11)</f>
        <v>123.506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253" s="8" customFormat="1" ht="11.25" customHeight="1" x14ac:dyDescent="0.2">
      <c r="A12" s="44" t="s">
        <v>14</v>
      </c>
      <c r="B12" s="80">
        <v>57.798999999999999</v>
      </c>
      <c r="C12" s="23" t="s">
        <v>4</v>
      </c>
      <c r="D12" s="23" t="s">
        <v>4</v>
      </c>
      <c r="E12" s="23" t="s">
        <v>4</v>
      </c>
      <c r="F12" s="23">
        <f>SUM(B12:E12)</f>
        <v>57.798999999999999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1:253" s="8" customFormat="1" ht="11.25" customHeight="1" x14ac:dyDescent="0.2">
      <c r="A13" s="5" t="s">
        <v>12</v>
      </c>
      <c r="B13" s="79">
        <v>33.726999999999997</v>
      </c>
      <c r="C13" s="16" t="s">
        <v>4</v>
      </c>
      <c r="D13" s="16" t="s">
        <v>4</v>
      </c>
      <c r="E13" s="16" t="s">
        <v>4</v>
      </c>
      <c r="F13" s="16">
        <f>SUM(B13:E13)</f>
        <v>33.726999999999997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</row>
    <row r="14" spans="1:253" s="76" customFormat="1" ht="11.25" customHeight="1" x14ac:dyDescent="0.2">
      <c r="A14" s="75" t="s">
        <v>10</v>
      </c>
      <c r="B14" s="85">
        <v>1978.057</v>
      </c>
      <c r="C14" s="72">
        <v>5563.5519999999997</v>
      </c>
      <c r="D14" s="72">
        <v>89.317999999999998</v>
      </c>
      <c r="E14" s="72" t="s">
        <v>4</v>
      </c>
      <c r="F14" s="72">
        <f>SUM(B14:E14)</f>
        <v>7630.9269999999997</v>
      </c>
      <c r="G14" s="77"/>
      <c r="H14" s="16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</row>
    <row r="15" spans="1:253" s="8" customFormat="1" ht="11.25" customHeight="1" x14ac:dyDescent="0.2">
      <c r="A15" s="5" t="s">
        <v>7</v>
      </c>
      <c r="B15" s="16" t="s">
        <v>4</v>
      </c>
      <c r="C15" s="16" t="s">
        <v>4</v>
      </c>
      <c r="D15" s="16" t="s">
        <v>4</v>
      </c>
      <c r="E15" s="15" t="s">
        <v>4</v>
      </c>
      <c r="F15" s="16">
        <f>SUM(B15:E15)</f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</row>
    <row r="16" spans="1:253" s="8" customFormat="1" ht="11.25" customHeight="1" x14ac:dyDescent="0.2">
      <c r="A16" s="44"/>
      <c r="B16" s="18"/>
      <c r="C16" s="18"/>
      <c r="D16" s="18"/>
      <c r="E16" s="19"/>
      <c r="F16" s="1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</row>
    <row r="17" spans="1:249" s="8" customFormat="1" ht="11.25" customHeight="1" x14ac:dyDescent="0.2">
      <c r="A17" s="17" t="s">
        <v>6</v>
      </c>
      <c r="B17" s="14">
        <f>SUM(B5:B15)</f>
        <v>3106.7844</v>
      </c>
      <c r="C17" s="14">
        <f>SUM(C5:C15)</f>
        <v>5880.3679999999995</v>
      </c>
      <c r="D17" s="14">
        <f>SUM(D5:D15)</f>
        <v>89.317999999999998</v>
      </c>
      <c r="E17" s="16" t="s">
        <v>4</v>
      </c>
      <c r="F17" s="14">
        <f>SUM(F5:F15)</f>
        <v>9076.4704000000002</v>
      </c>
      <c r="G17" s="5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</row>
    <row r="18" spans="1:249" s="8" customFormat="1" ht="11.25" customHeight="1" x14ac:dyDescent="0.2">
      <c r="A18" s="44"/>
      <c r="B18" s="18"/>
      <c r="C18" s="18"/>
      <c r="D18" s="18"/>
      <c r="E18" s="19"/>
      <c r="F18" s="1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pans="1:249" s="8" customFormat="1" ht="11.25" customHeight="1" x14ac:dyDescent="0.2">
      <c r="A19" s="17" t="s">
        <v>5</v>
      </c>
      <c r="B19" s="16" t="s">
        <v>4</v>
      </c>
      <c r="C19" s="16" t="s">
        <v>4</v>
      </c>
      <c r="D19" s="16" t="s">
        <v>4</v>
      </c>
      <c r="E19" s="15" t="s">
        <v>4</v>
      </c>
      <c r="F19" s="16">
        <v>2802.5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1:249" s="8" customFormat="1" ht="11.25" customHeight="1" thickBot="1" x14ac:dyDescent="0.25">
      <c r="A20" s="54"/>
      <c r="B20" s="11"/>
      <c r="C20" s="11"/>
      <c r="D20" s="11"/>
      <c r="E20" s="12"/>
      <c r="F20" s="5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1:249" s="8" customFormat="1" ht="11.25" customHeight="1" thickBot="1" x14ac:dyDescent="0.25">
      <c r="A21" s="40" t="s">
        <v>3</v>
      </c>
      <c r="B21" s="9">
        <f>SUM(B17:B19)</f>
        <v>3106.7844</v>
      </c>
      <c r="C21" s="9">
        <f>SUM(C17:C19)</f>
        <v>5880.3679999999995</v>
      </c>
      <c r="D21" s="9">
        <f>SUM(D17:D19)</f>
        <v>89.317999999999998</v>
      </c>
      <c r="E21" s="64" t="s">
        <v>4</v>
      </c>
      <c r="F21" s="9">
        <f>SUM(F17:F19)</f>
        <v>11878.9704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</row>
    <row r="22" spans="1:249" ht="7.5" customHeight="1" x14ac:dyDescent="0.2">
      <c r="A22" s="6"/>
      <c r="B22" s="6"/>
      <c r="C22" s="6"/>
      <c r="D22" s="6"/>
      <c r="E22" s="7"/>
      <c r="F22" s="6"/>
    </row>
    <row r="23" spans="1:249" ht="11.25" customHeight="1" x14ac:dyDescent="0.2">
      <c r="A23" s="5" t="s">
        <v>1</v>
      </c>
      <c r="B23" s="4" t="s">
        <v>0</v>
      </c>
      <c r="C23" s="4"/>
      <c r="I23" s="3"/>
    </row>
    <row r="27" spans="1:249" ht="15.75" x14ac:dyDescent="0.2">
      <c r="A27" s="37" t="s">
        <v>38</v>
      </c>
      <c r="B27" s="36" t="s">
        <v>73</v>
      </c>
      <c r="C27" s="35"/>
      <c r="D27" s="34"/>
    </row>
    <row r="28" spans="1:249" x14ac:dyDescent="0.2">
      <c r="A28" s="33"/>
      <c r="B28" s="33" t="s">
        <v>36</v>
      </c>
      <c r="C28" s="33"/>
      <c r="D28" s="53"/>
    </row>
    <row r="29" spans="1:249" ht="7.5" customHeight="1" thickBot="1" x14ac:dyDescent="0.25">
      <c r="A29" s="33"/>
      <c r="B29" s="33"/>
      <c r="C29" s="33"/>
      <c r="D29" s="33"/>
      <c r="F29" s="32"/>
    </row>
    <row r="30" spans="1:249" s="49" customFormat="1" ht="26.25" thickBot="1" x14ac:dyDescent="0.25">
      <c r="A30" s="84" t="s">
        <v>35</v>
      </c>
      <c r="B30" s="28" t="s">
        <v>34</v>
      </c>
      <c r="C30" s="28" t="s">
        <v>33</v>
      </c>
      <c r="D30" s="28" t="s">
        <v>32</v>
      </c>
      <c r="E30" s="51" t="s">
        <v>44</v>
      </c>
      <c r="F30" s="83" t="s">
        <v>3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</row>
    <row r="31" spans="1:249" s="49" customFormat="1" ht="12" x14ac:dyDescent="0.2">
      <c r="A31" s="17" t="s">
        <v>56</v>
      </c>
      <c r="B31" s="82">
        <v>53.563000000000002</v>
      </c>
      <c r="C31" s="16" t="s">
        <v>4</v>
      </c>
      <c r="D31" s="16" t="s">
        <v>4</v>
      </c>
      <c r="E31" s="16" t="s">
        <v>4</v>
      </c>
      <c r="F31" s="16">
        <f>SUM(B31:E31)</f>
        <v>53.563000000000002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</row>
    <row r="32" spans="1:249" s="49" customFormat="1" ht="12" x14ac:dyDescent="0.2">
      <c r="A32" s="44" t="s">
        <v>29</v>
      </c>
      <c r="B32" s="18">
        <v>783.60599999999999</v>
      </c>
      <c r="C32" s="23" t="s">
        <v>4</v>
      </c>
      <c r="D32" s="23" t="s">
        <v>4</v>
      </c>
      <c r="E32" s="23" t="s">
        <v>4</v>
      </c>
      <c r="F32" s="23">
        <f>SUM(B32:E32)</f>
        <v>783.60599999999999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</row>
    <row r="33" spans="1:249" s="49" customFormat="1" ht="12" x14ac:dyDescent="0.2">
      <c r="A33" s="81" t="s">
        <v>72</v>
      </c>
      <c r="B33" s="14">
        <v>47.09</v>
      </c>
      <c r="C33" s="16">
        <v>12.920999999999999</v>
      </c>
      <c r="D33" s="16" t="s">
        <v>4</v>
      </c>
      <c r="E33" s="16" t="s">
        <v>4</v>
      </c>
      <c r="F33" s="16">
        <f>SUM(B33:E33)</f>
        <v>60.011000000000003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</row>
    <row r="34" spans="1:249" s="8" customFormat="1" ht="11.25" customHeight="1" x14ac:dyDescent="0.2">
      <c r="A34" s="44" t="s">
        <v>18</v>
      </c>
      <c r="B34" s="18">
        <v>421.416</v>
      </c>
      <c r="C34" s="23">
        <v>161.03700000000001</v>
      </c>
      <c r="D34" s="23" t="s">
        <v>4</v>
      </c>
      <c r="E34" s="23" t="s">
        <v>4</v>
      </c>
      <c r="F34" s="23">
        <f>SUM(B34:E34)</f>
        <v>582.45299999999997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</row>
    <row r="35" spans="1:249" s="8" customFormat="1" ht="11.25" customHeight="1" x14ac:dyDescent="0.2">
      <c r="A35" s="81" t="s">
        <v>70</v>
      </c>
      <c r="B35" s="79">
        <v>26.870999999999999</v>
      </c>
      <c r="C35" s="79">
        <v>39.853999999999999</v>
      </c>
      <c r="D35" s="16" t="s">
        <v>4</v>
      </c>
      <c r="E35" s="16" t="s">
        <v>4</v>
      </c>
      <c r="F35" s="16">
        <f>SUM(B35:E35)</f>
        <v>66.724999999999994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</row>
    <row r="36" spans="1:249" s="8" customFormat="1" ht="11.25" customHeight="1" x14ac:dyDescent="0.2">
      <c r="A36" s="44" t="s">
        <v>14</v>
      </c>
      <c r="B36" s="80">
        <v>61.411999999999999</v>
      </c>
      <c r="C36" s="23" t="s">
        <v>4</v>
      </c>
      <c r="D36" s="23" t="s">
        <v>4</v>
      </c>
      <c r="E36" s="23" t="s">
        <v>4</v>
      </c>
      <c r="F36" s="23">
        <f>SUM(B36:E36)</f>
        <v>61.411999999999999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</row>
    <row r="37" spans="1:249" s="8" customFormat="1" ht="11.25" customHeight="1" x14ac:dyDescent="0.2">
      <c r="A37" s="5" t="s">
        <v>12</v>
      </c>
      <c r="B37" s="79">
        <v>24.407</v>
      </c>
      <c r="C37" s="16" t="s">
        <v>4</v>
      </c>
      <c r="D37" s="16" t="s">
        <v>4</v>
      </c>
      <c r="E37" s="16" t="s">
        <v>4</v>
      </c>
      <c r="F37" s="16">
        <f>SUM(B37:E37)</f>
        <v>24.407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</row>
    <row r="38" spans="1:249" s="76" customFormat="1" ht="11.25" customHeight="1" x14ac:dyDescent="0.2">
      <c r="A38" s="75" t="s">
        <v>10</v>
      </c>
      <c r="B38" s="78">
        <v>2064.018</v>
      </c>
      <c r="C38" s="72">
        <v>6940.3339999999998</v>
      </c>
      <c r="D38" s="72" t="s">
        <v>4</v>
      </c>
      <c r="E38" s="72" t="s">
        <v>4</v>
      </c>
      <c r="F38" s="72">
        <f>SUM(B38:E38)</f>
        <v>9004.351999999999</v>
      </c>
      <c r="G38" s="77"/>
      <c r="H38" s="1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</row>
    <row r="39" spans="1:249" s="8" customFormat="1" ht="11.25" customHeight="1" x14ac:dyDescent="0.2">
      <c r="A39" s="5" t="s">
        <v>7</v>
      </c>
      <c r="B39" s="14">
        <v>24.152999999999999</v>
      </c>
      <c r="C39" s="16" t="s">
        <v>4</v>
      </c>
      <c r="D39" s="16" t="s">
        <v>4</v>
      </c>
      <c r="E39" s="15" t="s">
        <v>4</v>
      </c>
      <c r="F39" s="16">
        <f>SUM(B39:E39)</f>
        <v>24.152999999999999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</row>
    <row r="40" spans="1:249" s="8" customFormat="1" ht="11.25" customHeight="1" x14ac:dyDescent="0.2">
      <c r="A40" s="44"/>
      <c r="B40" s="18"/>
      <c r="C40" s="18"/>
      <c r="D40" s="18"/>
      <c r="E40" s="19"/>
      <c r="F40" s="1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</row>
    <row r="41" spans="1:249" s="8" customFormat="1" ht="11.25" customHeight="1" x14ac:dyDescent="0.2">
      <c r="A41" s="17" t="s">
        <v>6</v>
      </c>
      <c r="B41" s="14">
        <f>SUM(B31:B39)</f>
        <v>3506.5359999999996</v>
      </c>
      <c r="C41" s="14">
        <f>SUM(C31:C39)</f>
        <v>7154.1459999999997</v>
      </c>
      <c r="D41" s="16" t="s">
        <v>4</v>
      </c>
      <c r="E41" s="16" t="s">
        <v>4</v>
      </c>
      <c r="F41" s="14">
        <f>SUM(F31:F39)</f>
        <v>10660.681999999999</v>
      </c>
      <c r="G41" s="5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</row>
    <row r="42" spans="1:249" s="8" customFormat="1" ht="11.25" customHeight="1" x14ac:dyDescent="0.2">
      <c r="A42" s="44"/>
      <c r="B42" s="18"/>
      <c r="C42" s="18"/>
      <c r="D42" s="18"/>
      <c r="E42" s="19"/>
      <c r="F42" s="1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</row>
    <row r="43" spans="1:249" s="8" customFormat="1" ht="11.25" customHeight="1" x14ac:dyDescent="0.2">
      <c r="A43" s="17" t="s">
        <v>5</v>
      </c>
      <c r="B43" s="16" t="s">
        <v>4</v>
      </c>
      <c r="C43" s="16" t="s">
        <v>4</v>
      </c>
      <c r="D43" s="16" t="s">
        <v>4</v>
      </c>
      <c r="E43" s="15" t="s">
        <v>4</v>
      </c>
      <c r="F43" s="16">
        <v>2291.8000000000002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</row>
    <row r="44" spans="1:249" s="8" customFormat="1" ht="11.25" customHeight="1" thickBot="1" x14ac:dyDescent="0.25">
      <c r="A44" s="54"/>
      <c r="B44" s="11"/>
      <c r="C44" s="11"/>
      <c r="D44" s="11"/>
      <c r="E44" s="12"/>
      <c r="F44" s="5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</row>
    <row r="45" spans="1:249" s="8" customFormat="1" ht="11.25" customHeight="1" thickBot="1" x14ac:dyDescent="0.25">
      <c r="A45" s="40" t="s">
        <v>3</v>
      </c>
      <c r="B45" s="9">
        <f>SUM(B41:B43)</f>
        <v>3506.5359999999996</v>
      </c>
      <c r="C45" s="9">
        <f>SUM(C41:C43)</f>
        <v>7154.1459999999997</v>
      </c>
      <c r="D45" s="64" t="s">
        <v>4</v>
      </c>
      <c r="E45" s="64" t="s">
        <v>4</v>
      </c>
      <c r="F45" s="9">
        <f>SUM(F41:F43)</f>
        <v>12952.482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</row>
    <row r="46" spans="1:249" ht="7.5" customHeight="1" x14ac:dyDescent="0.2">
      <c r="A46" s="6"/>
      <c r="B46" s="6"/>
      <c r="C46" s="6"/>
      <c r="D46" s="6"/>
      <c r="E46" s="7"/>
      <c r="F46" s="6"/>
    </row>
    <row r="47" spans="1:249" ht="11.25" customHeight="1" x14ac:dyDescent="0.2">
      <c r="A47" s="5" t="s">
        <v>1</v>
      </c>
      <c r="B47" s="4" t="s">
        <v>0</v>
      </c>
      <c r="C47" s="4"/>
      <c r="I47" s="3"/>
    </row>
    <row r="51" spans="1:253" ht="15.75" x14ac:dyDescent="0.2">
      <c r="A51" s="37" t="s">
        <v>38</v>
      </c>
      <c r="B51" s="36" t="s">
        <v>71</v>
      </c>
      <c r="C51" s="35"/>
      <c r="D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57"/>
      <c r="IQ51" s="57"/>
      <c r="IR51" s="57"/>
      <c r="IS51" s="57"/>
    </row>
    <row r="52" spans="1:253" x14ac:dyDescent="0.2">
      <c r="A52" s="33"/>
      <c r="B52" s="33" t="s">
        <v>36</v>
      </c>
      <c r="C52" s="33"/>
      <c r="D52" s="53"/>
    </row>
    <row r="53" spans="1:253" ht="7.5" customHeight="1" thickBot="1" x14ac:dyDescent="0.25">
      <c r="A53" s="32"/>
      <c r="B53" s="32"/>
      <c r="C53" s="32"/>
      <c r="D53" s="32"/>
      <c r="E53" s="52"/>
      <c r="F53" s="32"/>
    </row>
    <row r="54" spans="1:253" s="49" customFormat="1" ht="26.25" thickBot="1" x14ac:dyDescent="0.25">
      <c r="A54" s="29" t="s">
        <v>35</v>
      </c>
      <c r="B54" s="28" t="s">
        <v>34</v>
      </c>
      <c r="C54" s="28" t="s">
        <v>33</v>
      </c>
      <c r="D54" s="28" t="s">
        <v>32</v>
      </c>
      <c r="E54" s="51" t="s">
        <v>44</v>
      </c>
      <c r="F54" s="28" t="s">
        <v>3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</row>
    <row r="55" spans="1:253" s="49" customFormat="1" ht="12" x14ac:dyDescent="0.2">
      <c r="A55" s="5" t="s">
        <v>43</v>
      </c>
      <c r="B55" s="14">
        <v>22.241</v>
      </c>
      <c r="C55" s="16" t="s">
        <v>4</v>
      </c>
      <c r="D55" s="16" t="s">
        <v>4</v>
      </c>
      <c r="E55" s="16" t="s">
        <v>4</v>
      </c>
      <c r="F55" s="16">
        <f>SUM(B55:E55)</f>
        <v>22.241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</row>
    <row r="56" spans="1:253" s="49" customFormat="1" ht="12" x14ac:dyDescent="0.2">
      <c r="A56" s="44" t="s">
        <v>30</v>
      </c>
      <c r="B56" s="18">
        <v>29.687999999999999</v>
      </c>
      <c r="C56" s="23" t="s">
        <v>4</v>
      </c>
      <c r="D56" s="23" t="s">
        <v>4</v>
      </c>
      <c r="E56" s="23" t="s">
        <v>4</v>
      </c>
      <c r="F56" s="23">
        <f>SUM(B56:E56)</f>
        <v>29.687999999999999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</row>
    <row r="57" spans="1:253" s="49" customFormat="1" ht="12" x14ac:dyDescent="0.2">
      <c r="A57" s="17" t="s">
        <v>56</v>
      </c>
      <c r="B57" s="14">
        <v>53.536999999999999</v>
      </c>
      <c r="C57" s="16" t="s">
        <v>4</v>
      </c>
      <c r="D57" s="16" t="s">
        <v>4</v>
      </c>
      <c r="E57" s="16" t="s">
        <v>4</v>
      </c>
      <c r="F57" s="16">
        <f>SUM(B57:E57)</f>
        <v>53.536999999999999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</row>
    <row r="58" spans="1:253" s="8" customFormat="1" ht="11.25" customHeight="1" x14ac:dyDescent="0.2">
      <c r="A58" s="44" t="s">
        <v>29</v>
      </c>
      <c r="B58" s="18">
        <v>786.21799999999996</v>
      </c>
      <c r="C58" s="23" t="s">
        <v>4</v>
      </c>
      <c r="D58" s="23" t="s">
        <v>4</v>
      </c>
      <c r="E58" s="23" t="s">
        <v>4</v>
      </c>
      <c r="F58" s="23">
        <f>SUM(B58:E58)</f>
        <v>786.21799999999996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1:253" s="8" customFormat="1" ht="11.25" customHeight="1" x14ac:dyDescent="0.2">
      <c r="A59" s="17" t="s">
        <v>27</v>
      </c>
      <c r="B59" s="16">
        <v>20.736000000000001</v>
      </c>
      <c r="C59" s="16">
        <v>23.238</v>
      </c>
      <c r="D59" s="16" t="s">
        <v>4</v>
      </c>
      <c r="E59" s="16" t="s">
        <v>4</v>
      </c>
      <c r="F59" s="16">
        <f>SUM(B59:E59)</f>
        <v>43.974000000000004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</row>
    <row r="60" spans="1:253" s="8" customFormat="1" ht="11.25" customHeight="1" x14ac:dyDescent="0.2">
      <c r="A60" s="44" t="s">
        <v>18</v>
      </c>
      <c r="B60" s="23">
        <v>328.18</v>
      </c>
      <c r="C60" s="18">
        <v>220.20599999999999</v>
      </c>
      <c r="D60" s="23" t="s">
        <v>4</v>
      </c>
      <c r="E60" s="23" t="s">
        <v>4</v>
      </c>
      <c r="F60" s="23">
        <f>SUM(B60:E60)</f>
        <v>548.38599999999997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</row>
    <row r="61" spans="1:253" s="8" customFormat="1" ht="11.25" customHeight="1" x14ac:dyDescent="0.2">
      <c r="A61" s="17" t="s">
        <v>70</v>
      </c>
      <c r="B61" s="16">
        <v>6.117</v>
      </c>
      <c r="C61" s="16" t="s">
        <v>4</v>
      </c>
      <c r="D61" s="16" t="s">
        <v>4</v>
      </c>
      <c r="E61" s="16" t="s">
        <v>4</v>
      </c>
      <c r="F61" s="16">
        <f>SUM(B61:E61)</f>
        <v>6.117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</row>
    <row r="62" spans="1:253" s="8" customFormat="1" ht="11.25" customHeight="1" x14ac:dyDescent="0.2">
      <c r="A62" s="44" t="s">
        <v>14</v>
      </c>
      <c r="B62" s="23">
        <v>30.878</v>
      </c>
      <c r="C62" s="23" t="s">
        <v>4</v>
      </c>
      <c r="D62" s="23" t="s">
        <v>4</v>
      </c>
      <c r="E62" s="23" t="s">
        <v>4</v>
      </c>
      <c r="F62" s="23">
        <f>SUM(B62:E62)</f>
        <v>30.878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</row>
    <row r="63" spans="1:253" s="8" customFormat="1" ht="11.25" customHeight="1" x14ac:dyDescent="0.2">
      <c r="A63" s="68" t="s">
        <v>10</v>
      </c>
      <c r="B63" s="67">
        <v>2273.355</v>
      </c>
      <c r="C63" s="67">
        <v>7827.5119999999997</v>
      </c>
      <c r="D63" s="65" t="s">
        <v>4</v>
      </c>
      <c r="E63" s="66" t="s">
        <v>4</v>
      </c>
      <c r="F63" s="65">
        <f>SUM(B63:E63)</f>
        <v>10100.867</v>
      </c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</row>
    <row r="64" spans="1:253" s="8" customFormat="1" ht="11.25" customHeight="1" x14ac:dyDescent="0.2">
      <c r="A64" s="44"/>
      <c r="B64" s="18"/>
      <c r="C64" s="18"/>
      <c r="D64" s="18"/>
      <c r="E64" s="19"/>
      <c r="F64" s="1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</row>
    <row r="65" spans="1:253" s="8" customFormat="1" ht="11.25" customHeight="1" x14ac:dyDescent="0.2">
      <c r="A65" s="17" t="s">
        <v>6</v>
      </c>
      <c r="B65" s="14">
        <f>SUM(B55:B63)</f>
        <v>3550.95</v>
      </c>
      <c r="C65" s="14">
        <f>SUM(C55:C63)</f>
        <v>8070.9560000000001</v>
      </c>
      <c r="D65" s="16" t="s">
        <v>4</v>
      </c>
      <c r="E65" s="16" t="s">
        <v>4</v>
      </c>
      <c r="F65" s="14">
        <f>SUM(F55:F63)</f>
        <v>11621.905999999999</v>
      </c>
      <c r="G65" s="5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</row>
    <row r="66" spans="1:253" s="8" customFormat="1" ht="11.25" customHeight="1" x14ac:dyDescent="0.2">
      <c r="A66" s="44"/>
      <c r="B66" s="18"/>
      <c r="C66" s="18"/>
      <c r="D66" s="18"/>
      <c r="E66" s="19"/>
      <c r="F66" s="1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53" s="8" customFormat="1" ht="11.25" customHeight="1" x14ac:dyDescent="0.2">
      <c r="A67" s="17" t="s">
        <v>5</v>
      </c>
      <c r="B67" s="16" t="s">
        <v>4</v>
      </c>
      <c r="C67" s="16" t="s">
        <v>4</v>
      </c>
      <c r="D67" s="16" t="s">
        <v>4</v>
      </c>
      <c r="E67" s="15" t="s">
        <v>4</v>
      </c>
      <c r="F67" s="16">
        <v>1554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</row>
    <row r="68" spans="1:253" s="8" customFormat="1" ht="11.25" customHeight="1" thickBot="1" x14ac:dyDescent="0.25">
      <c r="A68" s="54"/>
      <c r="B68" s="11"/>
      <c r="C68" s="11"/>
      <c r="D68" s="11"/>
      <c r="E68" s="12"/>
      <c r="F68" s="5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1:253" s="8" customFormat="1" ht="11.25" customHeight="1" thickBot="1" x14ac:dyDescent="0.25">
      <c r="A69" s="40" t="s">
        <v>3</v>
      </c>
      <c r="B69" s="9">
        <f>SUM(B65:B67)</f>
        <v>3550.95</v>
      </c>
      <c r="C69" s="9">
        <f>SUM(C65:C67)</f>
        <v>8070.9560000000001</v>
      </c>
      <c r="D69" s="64" t="s">
        <v>4</v>
      </c>
      <c r="E69" s="64" t="s">
        <v>4</v>
      </c>
      <c r="F69" s="9">
        <f>SUM(F65:F67)</f>
        <v>13175.905999999999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</row>
    <row r="70" spans="1:253" ht="7.5" customHeight="1" x14ac:dyDescent="0.2">
      <c r="A70" s="6"/>
      <c r="B70" s="6"/>
      <c r="C70" s="6"/>
      <c r="D70" s="6"/>
      <c r="E70" s="7"/>
      <c r="F70" s="6"/>
    </row>
    <row r="71" spans="1:253" ht="11.25" customHeight="1" x14ac:dyDescent="0.2">
      <c r="A71" s="5" t="s">
        <v>1</v>
      </c>
      <c r="B71" s="4" t="s">
        <v>0</v>
      </c>
      <c r="C71" s="4"/>
      <c r="I71" s="3"/>
    </row>
    <row r="75" spans="1:253" ht="15.75" x14ac:dyDescent="0.2">
      <c r="A75" s="37" t="s">
        <v>38</v>
      </c>
      <c r="B75" s="36" t="s">
        <v>69</v>
      </c>
      <c r="C75" s="35"/>
      <c r="D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57"/>
      <c r="IQ75" s="57"/>
      <c r="IR75" s="57"/>
      <c r="IS75" s="57"/>
    </row>
    <row r="76" spans="1:253" x14ac:dyDescent="0.2">
      <c r="A76" s="33"/>
      <c r="B76" s="33" t="s">
        <v>36</v>
      </c>
      <c r="C76" s="33"/>
      <c r="D76" s="53"/>
    </row>
    <row r="77" spans="1:253" ht="7.5" customHeight="1" thickBot="1" x14ac:dyDescent="0.25">
      <c r="A77" s="32"/>
      <c r="B77" s="32"/>
      <c r="C77" s="32"/>
      <c r="D77" s="32"/>
      <c r="E77" s="52"/>
      <c r="F77" s="32"/>
    </row>
    <row r="78" spans="1:253" s="49" customFormat="1" ht="26.25" thickBot="1" x14ac:dyDescent="0.25">
      <c r="A78" s="29" t="s">
        <v>35</v>
      </c>
      <c r="B78" s="28" t="s">
        <v>34</v>
      </c>
      <c r="C78" s="28" t="s">
        <v>33</v>
      </c>
      <c r="D78" s="28" t="s">
        <v>32</v>
      </c>
      <c r="E78" s="51" t="s">
        <v>44</v>
      </c>
      <c r="F78" s="28" t="s">
        <v>3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</row>
    <row r="79" spans="1:253" s="49" customFormat="1" ht="12" x14ac:dyDescent="0.2">
      <c r="A79" s="17" t="s">
        <v>30</v>
      </c>
      <c r="B79" s="14">
        <v>141.38399999999999</v>
      </c>
      <c r="C79" s="16" t="s">
        <v>4</v>
      </c>
      <c r="D79" s="16" t="s">
        <v>4</v>
      </c>
      <c r="E79" s="16" t="s">
        <v>4</v>
      </c>
      <c r="F79" s="16">
        <f>SUM(B79:E79)</f>
        <v>141.38399999999999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</row>
    <row r="80" spans="1:253" s="8" customFormat="1" ht="11.25" customHeight="1" x14ac:dyDescent="0.2">
      <c r="A80" s="44" t="s">
        <v>29</v>
      </c>
      <c r="B80" s="18">
        <v>986.19799999999998</v>
      </c>
      <c r="C80" s="23">
        <v>4.6870000000000003</v>
      </c>
      <c r="D80" s="23" t="s">
        <v>4</v>
      </c>
      <c r="E80" s="23" t="s">
        <v>4</v>
      </c>
      <c r="F80" s="23">
        <f>SUM(B80:E80)</f>
        <v>990.88499999999999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</row>
    <row r="81" spans="1:249" s="8" customFormat="1" ht="11.25" customHeight="1" x14ac:dyDescent="0.2">
      <c r="A81" s="17" t="s">
        <v>28</v>
      </c>
      <c r="B81" s="14">
        <v>13.840999999999999</v>
      </c>
      <c r="C81" s="16" t="s">
        <v>4</v>
      </c>
      <c r="D81" s="16" t="s">
        <v>4</v>
      </c>
      <c r="E81" s="16" t="s">
        <v>4</v>
      </c>
      <c r="F81" s="16">
        <f>SUM(B81:E81)</f>
        <v>13.840999999999999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</row>
    <row r="82" spans="1:249" s="8" customFormat="1" ht="11.25" customHeight="1" x14ac:dyDescent="0.2">
      <c r="A82" s="44" t="s">
        <v>27</v>
      </c>
      <c r="B82" s="23">
        <v>21.091000000000001</v>
      </c>
      <c r="C82" s="23">
        <v>24.257999999999999</v>
      </c>
      <c r="D82" s="23" t="s">
        <v>4</v>
      </c>
      <c r="E82" s="23" t="s">
        <v>4</v>
      </c>
      <c r="F82" s="23">
        <f>SUM(B82:E82)</f>
        <v>45.349000000000004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</row>
    <row r="83" spans="1:249" s="8" customFormat="1" ht="11.25" customHeight="1" x14ac:dyDescent="0.2">
      <c r="A83" s="17" t="s">
        <v>18</v>
      </c>
      <c r="B83" s="16">
        <v>619.40099999999995</v>
      </c>
      <c r="C83" s="14">
        <v>215.571</v>
      </c>
      <c r="D83" s="16" t="s">
        <v>4</v>
      </c>
      <c r="E83" s="16" t="s">
        <v>4</v>
      </c>
      <c r="F83" s="16">
        <f>SUM(B83:E83)</f>
        <v>834.97199999999998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</row>
    <row r="84" spans="1:249" s="8" customFormat="1" ht="11.25" customHeight="1" x14ac:dyDescent="0.2">
      <c r="A84" s="44" t="s">
        <v>14</v>
      </c>
      <c r="B84" s="23">
        <v>50.58</v>
      </c>
      <c r="C84" s="23" t="s">
        <v>4</v>
      </c>
      <c r="D84" s="23" t="s">
        <v>4</v>
      </c>
      <c r="E84" s="23" t="s">
        <v>4</v>
      </c>
      <c r="F84" s="23">
        <f>SUM(B84:E84)</f>
        <v>50.58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</row>
    <row r="85" spans="1:249" s="8" customFormat="1" ht="11.25" customHeight="1" x14ac:dyDescent="0.2">
      <c r="A85" s="68" t="s">
        <v>10</v>
      </c>
      <c r="B85" s="67">
        <v>3020.23</v>
      </c>
      <c r="C85" s="67">
        <v>6222.9210000000003</v>
      </c>
      <c r="D85" s="65" t="s">
        <v>4</v>
      </c>
      <c r="E85" s="66" t="s">
        <v>4</v>
      </c>
      <c r="F85" s="65">
        <f>SUM(B85:E85)</f>
        <v>9243.1509999999998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</row>
    <row r="86" spans="1:249" s="8" customFormat="1" ht="11.25" customHeight="1" x14ac:dyDescent="0.2">
      <c r="A86" s="44"/>
      <c r="B86" s="18"/>
      <c r="C86" s="18"/>
      <c r="D86" s="18"/>
      <c r="E86" s="19"/>
      <c r="F86" s="1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</row>
    <row r="87" spans="1:249" s="8" customFormat="1" ht="11.25" customHeight="1" x14ac:dyDescent="0.2">
      <c r="A87" s="17" t="s">
        <v>6</v>
      </c>
      <c r="B87" s="14">
        <f>SUM(B79:B85)</f>
        <v>4852.7249999999995</v>
      </c>
      <c r="C87" s="14">
        <f>SUM(C79:C85)</f>
        <v>6467.4369999999999</v>
      </c>
      <c r="D87" s="16" t="s">
        <v>4</v>
      </c>
      <c r="E87" s="16" t="s">
        <v>4</v>
      </c>
      <c r="F87" s="14">
        <f>SUM(F79:F85)</f>
        <v>11320.162</v>
      </c>
      <c r="G87" s="5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</row>
    <row r="88" spans="1:249" s="8" customFormat="1" ht="11.25" customHeight="1" x14ac:dyDescent="0.2">
      <c r="A88" s="44"/>
      <c r="B88" s="18"/>
      <c r="C88" s="18"/>
      <c r="D88" s="18"/>
      <c r="E88" s="19"/>
      <c r="F88" s="1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</row>
    <row r="89" spans="1:249" s="8" customFormat="1" ht="11.25" customHeight="1" x14ac:dyDescent="0.2">
      <c r="A89" s="17" t="s">
        <v>5</v>
      </c>
      <c r="B89" s="16" t="s">
        <v>4</v>
      </c>
      <c r="C89" s="16" t="s">
        <v>4</v>
      </c>
      <c r="D89" s="16" t="s">
        <v>4</v>
      </c>
      <c r="E89" s="15" t="s">
        <v>4</v>
      </c>
      <c r="F89" s="16">
        <v>3964.1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</row>
    <row r="90" spans="1:249" s="8" customFormat="1" ht="11.25" customHeight="1" thickBot="1" x14ac:dyDescent="0.25">
      <c r="A90" s="54"/>
      <c r="B90" s="11"/>
      <c r="C90" s="11"/>
      <c r="D90" s="11"/>
      <c r="E90" s="12"/>
      <c r="F90" s="5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pans="1:249" s="8" customFormat="1" ht="11.25" customHeight="1" thickBot="1" x14ac:dyDescent="0.25">
      <c r="A91" s="40" t="s">
        <v>3</v>
      </c>
      <c r="B91" s="9">
        <f>SUM(B87:B89)</f>
        <v>4852.7249999999995</v>
      </c>
      <c r="C91" s="9">
        <f>SUM(C87:C89)</f>
        <v>6467.4369999999999</v>
      </c>
      <c r="D91" s="64" t="s">
        <v>4</v>
      </c>
      <c r="E91" s="64" t="s">
        <v>4</v>
      </c>
      <c r="F91" s="9">
        <f>SUM(F87:F89)</f>
        <v>15284.262000000001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</row>
    <row r="92" spans="1:249" ht="7.5" customHeight="1" x14ac:dyDescent="0.2">
      <c r="A92" s="6"/>
      <c r="B92" s="6"/>
      <c r="C92" s="6"/>
      <c r="D92" s="6"/>
      <c r="E92" s="7"/>
      <c r="F92" s="6"/>
    </row>
    <row r="93" spans="1:249" ht="11.25" customHeight="1" x14ac:dyDescent="0.2">
      <c r="A93" s="5" t="s">
        <v>1</v>
      </c>
      <c r="B93" s="4" t="s">
        <v>0</v>
      </c>
      <c r="C93" s="4"/>
      <c r="I93" s="3"/>
    </row>
    <row r="97" spans="1:253" ht="15.75" x14ac:dyDescent="0.2">
      <c r="A97" s="37" t="s">
        <v>38</v>
      </c>
      <c r="B97" s="36" t="s">
        <v>68</v>
      </c>
      <c r="C97" s="35"/>
      <c r="D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57"/>
      <c r="IQ97" s="57"/>
      <c r="IR97" s="57"/>
      <c r="IS97" s="57"/>
    </row>
    <row r="98" spans="1:253" x14ac:dyDescent="0.2">
      <c r="A98" s="33"/>
      <c r="B98" s="33" t="s">
        <v>36</v>
      </c>
      <c r="C98" s="33"/>
      <c r="D98" s="53"/>
    </row>
    <row r="99" spans="1:253" ht="7.5" customHeight="1" thickBot="1" x14ac:dyDescent="0.25">
      <c r="A99" s="32"/>
      <c r="B99" s="32"/>
      <c r="C99" s="32"/>
      <c r="D99" s="32"/>
      <c r="E99" s="52"/>
      <c r="F99" s="32"/>
    </row>
    <row r="100" spans="1:253" s="49" customFormat="1" ht="26.25" thickBot="1" x14ac:dyDescent="0.25">
      <c r="A100" s="29" t="s">
        <v>35</v>
      </c>
      <c r="B100" s="28" t="s">
        <v>34</v>
      </c>
      <c r="C100" s="28" t="s">
        <v>33</v>
      </c>
      <c r="D100" s="28" t="s">
        <v>32</v>
      </c>
      <c r="E100" s="51" t="s">
        <v>44</v>
      </c>
      <c r="F100" s="28" t="s">
        <v>3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</row>
    <row r="101" spans="1:253" s="49" customFormat="1" ht="12" x14ac:dyDescent="0.2">
      <c r="A101" s="17" t="s">
        <v>30</v>
      </c>
      <c r="B101" s="14">
        <v>152.80799999999999</v>
      </c>
      <c r="C101" s="16" t="s">
        <v>4</v>
      </c>
      <c r="D101" s="16" t="s">
        <v>4</v>
      </c>
      <c r="E101" s="16" t="s">
        <v>4</v>
      </c>
      <c r="F101" s="16">
        <f>SUM(B101:E101)</f>
        <v>152.80799999999999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</row>
    <row r="102" spans="1:253" s="8" customFormat="1" ht="11.25" customHeight="1" x14ac:dyDescent="0.2">
      <c r="A102" s="44" t="s">
        <v>29</v>
      </c>
      <c r="B102" s="18">
        <v>1315.011</v>
      </c>
      <c r="C102" s="23" t="s">
        <v>4</v>
      </c>
      <c r="D102" s="23" t="s">
        <v>4</v>
      </c>
      <c r="E102" s="23" t="s">
        <v>4</v>
      </c>
      <c r="F102" s="23">
        <f>SUM(B102:E102)</f>
        <v>1315.011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</row>
    <row r="103" spans="1:253" s="8" customFormat="1" ht="11.25" customHeight="1" x14ac:dyDescent="0.2">
      <c r="A103" s="17" t="s">
        <v>27</v>
      </c>
      <c r="B103" s="16">
        <v>62.253999999999998</v>
      </c>
      <c r="C103" s="16">
        <v>3.4649999999999999</v>
      </c>
      <c r="D103" s="16" t="s">
        <v>4</v>
      </c>
      <c r="E103" s="16" t="s">
        <v>4</v>
      </c>
      <c r="F103" s="16">
        <f>SUM(B103:E103)</f>
        <v>65.718999999999994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</row>
    <row r="104" spans="1:253" s="8" customFormat="1" ht="11.25" customHeight="1" x14ac:dyDescent="0.2">
      <c r="A104" s="44" t="s">
        <v>18</v>
      </c>
      <c r="B104" s="23">
        <v>108.836</v>
      </c>
      <c r="C104" s="18">
        <v>218.749</v>
      </c>
      <c r="D104" s="23" t="s">
        <v>4</v>
      </c>
      <c r="E104" s="23" t="s">
        <v>4</v>
      </c>
      <c r="F104" s="23">
        <f>SUM(B104:E104)</f>
        <v>327.58499999999998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</row>
    <row r="105" spans="1:253" s="8" customFormat="1" ht="11.25" customHeight="1" x14ac:dyDescent="0.2">
      <c r="A105" s="17" t="s">
        <v>14</v>
      </c>
      <c r="B105" s="16">
        <v>45.515000000000001</v>
      </c>
      <c r="C105" s="16" t="s">
        <v>4</v>
      </c>
      <c r="D105" s="16" t="s">
        <v>4</v>
      </c>
      <c r="E105" s="16" t="s">
        <v>4</v>
      </c>
      <c r="F105" s="16">
        <f>SUM(B105:E105)</f>
        <v>45.515000000000001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</row>
    <row r="106" spans="1:253" s="8" customFormat="1" ht="11.25" customHeight="1" x14ac:dyDescent="0.2">
      <c r="A106" s="75" t="s">
        <v>10</v>
      </c>
      <c r="B106" s="74">
        <v>1933.8679999999999</v>
      </c>
      <c r="C106" s="74">
        <v>7095.0249999999996</v>
      </c>
      <c r="D106" s="72" t="s">
        <v>4</v>
      </c>
      <c r="E106" s="73" t="s">
        <v>4</v>
      </c>
      <c r="F106" s="72">
        <f>SUM(B106:E106)</f>
        <v>9028.893</v>
      </c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  <c r="IM106" s="56"/>
      <c r="IN106" s="56"/>
      <c r="IO106" s="56"/>
    </row>
    <row r="107" spans="1:253" s="8" customFormat="1" ht="11.25" customHeight="1" x14ac:dyDescent="0.2">
      <c r="A107" s="17"/>
      <c r="B107" s="14"/>
      <c r="C107" s="14"/>
      <c r="D107" s="14"/>
      <c r="E107" s="27"/>
      <c r="F107" s="1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</row>
    <row r="108" spans="1:253" s="8" customFormat="1" ht="11.25" customHeight="1" x14ac:dyDescent="0.2">
      <c r="A108" s="44" t="s">
        <v>6</v>
      </c>
      <c r="B108" s="18">
        <f>SUM(B101:B106)</f>
        <v>3618.2919999999999</v>
      </c>
      <c r="C108" s="18">
        <f>SUM(C101:C106)</f>
        <v>7317.2389999999996</v>
      </c>
      <c r="D108" s="23" t="s">
        <v>4</v>
      </c>
      <c r="E108" s="23" t="s">
        <v>4</v>
      </c>
      <c r="F108" s="18">
        <f>SUM(F101:F106)</f>
        <v>10935.531000000001</v>
      </c>
      <c r="G108" s="5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</row>
    <row r="109" spans="1:253" s="8" customFormat="1" ht="11.25" customHeight="1" x14ac:dyDescent="0.2">
      <c r="A109" s="17"/>
      <c r="B109" s="14"/>
      <c r="C109" s="14"/>
      <c r="D109" s="14"/>
      <c r="E109" s="27"/>
      <c r="F109" s="1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</row>
    <row r="110" spans="1:253" s="8" customFormat="1" ht="11.25" customHeight="1" x14ac:dyDescent="0.2">
      <c r="A110" s="44" t="s">
        <v>5</v>
      </c>
      <c r="B110" s="23" t="s">
        <v>4</v>
      </c>
      <c r="C110" s="23" t="s">
        <v>4</v>
      </c>
      <c r="D110" s="23" t="s">
        <v>4</v>
      </c>
      <c r="E110" s="22" t="s">
        <v>4</v>
      </c>
      <c r="F110" s="23">
        <v>3148.3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</row>
    <row r="111" spans="1:253" s="8" customFormat="1" ht="11.25" customHeight="1" thickBot="1" x14ac:dyDescent="0.25">
      <c r="A111" s="43"/>
      <c r="B111" s="41"/>
      <c r="C111" s="41"/>
      <c r="D111" s="41"/>
      <c r="E111" s="42"/>
      <c r="F111" s="5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</row>
    <row r="112" spans="1:253" s="8" customFormat="1" ht="11.25" customHeight="1" thickBot="1" x14ac:dyDescent="0.25">
      <c r="A112" s="40" t="s">
        <v>3</v>
      </c>
      <c r="B112" s="9">
        <f>SUM(B108:B110)</f>
        <v>3618.2919999999999</v>
      </c>
      <c r="C112" s="9">
        <f>SUM(C108:C110)</f>
        <v>7317.2389999999996</v>
      </c>
      <c r="D112" s="64" t="s">
        <v>4</v>
      </c>
      <c r="E112" s="64" t="s">
        <v>4</v>
      </c>
      <c r="F112" s="9">
        <f>SUM(F108:F110)</f>
        <v>14083.831000000002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</row>
    <row r="113" spans="1:253" ht="7.5" customHeight="1" x14ac:dyDescent="0.2">
      <c r="A113" s="6"/>
      <c r="B113" s="6"/>
      <c r="C113" s="6"/>
      <c r="D113" s="6"/>
      <c r="E113" s="7"/>
      <c r="F113" s="6"/>
    </row>
    <row r="114" spans="1:253" ht="11.25" customHeight="1" x14ac:dyDescent="0.2">
      <c r="A114" s="5" t="s">
        <v>1</v>
      </c>
      <c r="B114" s="4" t="s">
        <v>0</v>
      </c>
      <c r="C114" s="4"/>
      <c r="I114" s="3"/>
    </row>
    <row r="118" spans="1:253" ht="15.75" x14ac:dyDescent="0.2">
      <c r="A118" s="37" t="s">
        <v>38</v>
      </c>
      <c r="B118" s="36" t="s">
        <v>67</v>
      </c>
      <c r="C118" s="35"/>
      <c r="D118" s="34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57"/>
      <c r="IQ118" s="57"/>
      <c r="IR118" s="57"/>
      <c r="IS118" s="57"/>
    </row>
    <row r="119" spans="1:253" x14ac:dyDescent="0.2">
      <c r="A119" s="33"/>
      <c r="B119" s="33" t="s">
        <v>36</v>
      </c>
      <c r="C119" s="33"/>
      <c r="D119" s="53"/>
    </row>
    <row r="120" spans="1:253" ht="7.5" customHeight="1" thickBot="1" x14ac:dyDescent="0.25">
      <c r="A120" s="32"/>
      <c r="B120" s="32"/>
      <c r="C120" s="32"/>
      <c r="D120" s="32"/>
      <c r="E120" s="52"/>
      <c r="F120" s="32"/>
    </row>
    <row r="121" spans="1:253" s="49" customFormat="1" ht="26.25" thickBot="1" x14ac:dyDescent="0.25">
      <c r="A121" s="29" t="s">
        <v>35</v>
      </c>
      <c r="B121" s="28" t="s">
        <v>34</v>
      </c>
      <c r="C121" s="28" t="s">
        <v>33</v>
      </c>
      <c r="D121" s="28" t="s">
        <v>32</v>
      </c>
      <c r="E121" s="51" t="s">
        <v>44</v>
      </c>
      <c r="F121" s="28" t="s">
        <v>3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</row>
    <row r="122" spans="1:253" s="49" customFormat="1" ht="12" x14ac:dyDescent="0.2">
      <c r="A122" s="17" t="s">
        <v>30</v>
      </c>
      <c r="B122" s="14">
        <f>32+33+21+33</f>
        <v>119</v>
      </c>
      <c r="C122" s="16" t="s">
        <v>4</v>
      </c>
      <c r="D122" s="16" t="s">
        <v>4</v>
      </c>
      <c r="E122" s="16" t="s">
        <v>4</v>
      </c>
      <c r="F122" s="16">
        <f>SUM(B122:E122)</f>
        <v>119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</row>
    <row r="123" spans="1:253" s="8" customFormat="1" ht="11.25" customHeight="1" x14ac:dyDescent="0.2">
      <c r="A123" s="44" t="s">
        <v>29</v>
      </c>
      <c r="B123" s="18">
        <f>274+326+381+351</f>
        <v>1332</v>
      </c>
      <c r="C123" s="23" t="s">
        <v>4</v>
      </c>
      <c r="D123" s="23" t="s">
        <v>4</v>
      </c>
      <c r="E123" s="23" t="s">
        <v>4</v>
      </c>
      <c r="F123" s="23">
        <f>SUM(B123:E123)</f>
        <v>1332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</row>
    <row r="124" spans="1:253" s="8" customFormat="1" ht="11.25" customHeight="1" x14ac:dyDescent="0.2">
      <c r="A124" s="17" t="s">
        <v>27</v>
      </c>
      <c r="B124" s="16">
        <f>15+25+20+6</f>
        <v>66</v>
      </c>
      <c r="C124" s="16" t="s">
        <v>4</v>
      </c>
      <c r="D124" s="16" t="s">
        <v>4</v>
      </c>
      <c r="E124" s="16" t="s">
        <v>4</v>
      </c>
      <c r="F124" s="16">
        <f>SUM(B124:E124)</f>
        <v>66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</row>
    <row r="125" spans="1:253" s="8" customFormat="1" ht="11.25" customHeight="1" x14ac:dyDescent="0.2">
      <c r="A125" s="44" t="s">
        <v>18</v>
      </c>
      <c r="B125" s="23" t="s">
        <v>4</v>
      </c>
      <c r="C125" s="18">
        <f>49+50+60+46</f>
        <v>205</v>
      </c>
      <c r="D125" s="23" t="s">
        <v>4</v>
      </c>
      <c r="E125" s="23" t="s">
        <v>4</v>
      </c>
      <c r="F125" s="23">
        <f>SUM(B125:E125)</f>
        <v>205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</row>
    <row r="126" spans="1:253" s="8" customFormat="1" ht="11.25" customHeight="1" x14ac:dyDescent="0.2">
      <c r="A126" s="17" t="s">
        <v>52</v>
      </c>
      <c r="B126" s="16" t="s">
        <v>4</v>
      </c>
      <c r="C126" s="14">
        <v>491</v>
      </c>
      <c r="D126" s="16" t="s">
        <v>4</v>
      </c>
      <c r="E126" s="16" t="s">
        <v>4</v>
      </c>
      <c r="F126" s="16">
        <f>SUM(B126:E126)</f>
        <v>491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</row>
    <row r="127" spans="1:253" s="8" customFormat="1" ht="11.25" customHeight="1" x14ac:dyDescent="0.2">
      <c r="A127" s="44" t="s">
        <v>14</v>
      </c>
      <c r="B127" s="23">
        <f>10+19</f>
        <v>29</v>
      </c>
      <c r="C127" s="23" t="s">
        <v>4</v>
      </c>
      <c r="D127" s="23" t="s">
        <v>4</v>
      </c>
      <c r="E127" s="23" t="s">
        <v>4</v>
      </c>
      <c r="F127" s="23">
        <f>SUM(B127:E127)</f>
        <v>29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</row>
    <row r="128" spans="1:253" s="8" customFormat="1" ht="11.25" customHeight="1" x14ac:dyDescent="0.2">
      <c r="A128" s="68" t="s">
        <v>10</v>
      </c>
      <c r="B128" s="67">
        <f>611+570+672+553</f>
        <v>2406</v>
      </c>
      <c r="C128" s="67">
        <f>1818+1675+1775+1981</f>
        <v>7249</v>
      </c>
      <c r="D128" s="65" t="s">
        <v>4</v>
      </c>
      <c r="E128" s="66" t="s">
        <v>4</v>
      </c>
      <c r="F128" s="65">
        <f>SUM(B128:E128)</f>
        <v>9655</v>
      </c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  <c r="IK128" s="56"/>
      <c r="IL128" s="56"/>
      <c r="IM128" s="56"/>
      <c r="IN128" s="56"/>
      <c r="IO128" s="56"/>
    </row>
    <row r="129" spans="1:253" s="8" customFormat="1" ht="11.25" customHeight="1" x14ac:dyDescent="0.2">
      <c r="A129" s="44"/>
      <c r="B129" s="18"/>
      <c r="C129" s="18"/>
      <c r="D129" s="18"/>
      <c r="E129" s="19"/>
      <c r="F129" s="1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</row>
    <row r="130" spans="1:253" s="8" customFormat="1" ht="11.25" customHeight="1" x14ac:dyDescent="0.2">
      <c r="A130" s="17" t="s">
        <v>6</v>
      </c>
      <c r="B130" s="14">
        <f>SUM(B122:B128)</f>
        <v>3952</v>
      </c>
      <c r="C130" s="14">
        <f>SUM(C122:C128)</f>
        <v>7945</v>
      </c>
      <c r="D130" s="16" t="s">
        <v>4</v>
      </c>
      <c r="E130" s="16" t="s">
        <v>4</v>
      </c>
      <c r="F130" s="14">
        <f>SUM(F122:F128)</f>
        <v>11897</v>
      </c>
      <c r="G130" s="5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</row>
    <row r="131" spans="1:253" s="8" customFormat="1" ht="11.25" customHeight="1" x14ac:dyDescent="0.2">
      <c r="A131" s="44"/>
      <c r="B131" s="18"/>
      <c r="C131" s="18"/>
      <c r="D131" s="18"/>
      <c r="E131" s="19"/>
      <c r="F131" s="1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</row>
    <row r="132" spans="1:253" s="8" customFormat="1" ht="11.25" customHeight="1" x14ac:dyDescent="0.2">
      <c r="A132" s="17" t="s">
        <v>5</v>
      </c>
      <c r="B132" s="16" t="s">
        <v>4</v>
      </c>
      <c r="C132" s="16" t="s">
        <v>4</v>
      </c>
      <c r="D132" s="16" t="s">
        <v>4</v>
      </c>
      <c r="E132" s="15" t="s">
        <v>4</v>
      </c>
      <c r="F132" s="16">
        <v>3123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</row>
    <row r="133" spans="1:253" s="8" customFormat="1" ht="11.25" customHeight="1" thickBot="1" x14ac:dyDescent="0.25">
      <c r="A133" s="54"/>
      <c r="B133" s="11"/>
      <c r="C133" s="11"/>
      <c r="D133" s="11"/>
      <c r="E133" s="12"/>
      <c r="F133" s="5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</row>
    <row r="134" spans="1:253" s="8" customFormat="1" ht="11.25" customHeight="1" thickBot="1" x14ac:dyDescent="0.25">
      <c r="A134" s="40" t="s">
        <v>3</v>
      </c>
      <c r="B134" s="9">
        <f>SUM(B130:B132)</f>
        <v>3952</v>
      </c>
      <c r="C134" s="9">
        <f>SUM(C130:C132)</f>
        <v>7945</v>
      </c>
      <c r="D134" s="64" t="s">
        <v>4</v>
      </c>
      <c r="E134" s="64" t="s">
        <v>4</v>
      </c>
      <c r="F134" s="9">
        <f>SUM(F130:F132)</f>
        <v>15020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</row>
    <row r="135" spans="1:253" ht="7.5" customHeight="1" x14ac:dyDescent="0.2">
      <c r="A135" s="6"/>
      <c r="B135" s="6"/>
      <c r="C135" s="6"/>
      <c r="D135" s="6"/>
      <c r="E135" s="7"/>
      <c r="F135" s="6"/>
    </row>
    <row r="136" spans="1:253" ht="11.25" customHeight="1" x14ac:dyDescent="0.2">
      <c r="A136" s="5" t="s">
        <v>1</v>
      </c>
      <c r="B136" s="4" t="s">
        <v>0</v>
      </c>
      <c r="C136" s="4"/>
      <c r="I136" s="3"/>
    </row>
    <row r="140" spans="1:253" ht="15.75" x14ac:dyDescent="0.2">
      <c r="A140" s="37" t="s">
        <v>38</v>
      </c>
      <c r="B140" s="36" t="s">
        <v>66</v>
      </c>
      <c r="C140" s="35"/>
      <c r="D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57"/>
      <c r="IQ140" s="57"/>
      <c r="IR140" s="57"/>
      <c r="IS140" s="57"/>
    </row>
    <row r="141" spans="1:253" x14ac:dyDescent="0.2">
      <c r="A141" s="33"/>
      <c r="B141" s="33" t="s">
        <v>36</v>
      </c>
      <c r="C141" s="33"/>
      <c r="D141" s="53"/>
    </row>
    <row r="142" spans="1:253" ht="7.5" customHeight="1" thickBot="1" x14ac:dyDescent="0.25">
      <c r="A142" s="32"/>
      <c r="B142" s="32"/>
      <c r="C142" s="32"/>
      <c r="D142" s="32"/>
      <c r="E142" s="52"/>
      <c r="F142" s="32"/>
    </row>
    <row r="143" spans="1:253" s="49" customFormat="1" ht="26.25" thickBot="1" x14ac:dyDescent="0.25">
      <c r="A143" s="29" t="s">
        <v>35</v>
      </c>
      <c r="B143" s="28" t="s">
        <v>34</v>
      </c>
      <c r="C143" s="28" t="s">
        <v>33</v>
      </c>
      <c r="D143" s="28" t="s">
        <v>32</v>
      </c>
      <c r="E143" s="51" t="s">
        <v>44</v>
      </c>
      <c r="F143" s="28" t="s">
        <v>3</v>
      </c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</row>
    <row r="144" spans="1:253" s="49" customFormat="1" ht="12" x14ac:dyDescent="0.2">
      <c r="A144" s="17" t="s">
        <v>30</v>
      </c>
      <c r="B144" s="14">
        <v>107</v>
      </c>
      <c r="C144" s="16" t="s">
        <v>4</v>
      </c>
      <c r="D144" s="16" t="s">
        <v>4</v>
      </c>
      <c r="E144" s="16" t="s">
        <v>4</v>
      </c>
      <c r="F144" s="16">
        <f>SUM(B144:E144)</f>
        <v>107</v>
      </c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</row>
    <row r="145" spans="1:249" s="8" customFormat="1" ht="11.25" customHeight="1" x14ac:dyDescent="0.2">
      <c r="A145" s="44" t="s">
        <v>29</v>
      </c>
      <c r="B145" s="18">
        <v>1285</v>
      </c>
      <c r="C145" s="23" t="s">
        <v>4</v>
      </c>
      <c r="D145" s="23" t="s">
        <v>4</v>
      </c>
      <c r="E145" s="23" t="s">
        <v>4</v>
      </c>
      <c r="F145" s="23">
        <f>SUM(B145:E145)</f>
        <v>1285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</row>
    <row r="146" spans="1:249" s="8" customFormat="1" ht="11.25" customHeight="1" x14ac:dyDescent="0.2">
      <c r="A146" s="17" t="s">
        <v>27</v>
      </c>
      <c r="B146" s="16">
        <v>59</v>
      </c>
      <c r="C146" s="16" t="s">
        <v>4</v>
      </c>
      <c r="D146" s="16" t="s">
        <v>4</v>
      </c>
      <c r="E146" s="16" t="s">
        <v>4</v>
      </c>
      <c r="F146" s="16">
        <f>SUM(B146:E146)</f>
        <v>59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</row>
    <row r="147" spans="1:249" s="8" customFormat="1" ht="11.25" customHeight="1" x14ac:dyDescent="0.2">
      <c r="A147" s="44" t="s">
        <v>18</v>
      </c>
      <c r="B147" s="18">
        <v>203</v>
      </c>
      <c r="C147" s="18">
        <v>205</v>
      </c>
      <c r="D147" s="23" t="s">
        <v>4</v>
      </c>
      <c r="E147" s="23" t="s">
        <v>4</v>
      </c>
      <c r="F147" s="23">
        <f>SUM(B147:E147)</f>
        <v>408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</row>
    <row r="148" spans="1:249" s="8" customFormat="1" ht="11.25" customHeight="1" x14ac:dyDescent="0.2">
      <c r="A148" s="17" t="s">
        <v>14</v>
      </c>
      <c r="B148" s="16">
        <v>31</v>
      </c>
      <c r="C148" s="16" t="s">
        <v>4</v>
      </c>
      <c r="D148" s="16" t="s">
        <v>4</v>
      </c>
      <c r="E148" s="16" t="s">
        <v>4</v>
      </c>
      <c r="F148" s="16">
        <f>SUM(B148:E148)</f>
        <v>31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</row>
    <row r="149" spans="1:249" s="8" customFormat="1" ht="11.25" customHeight="1" x14ac:dyDescent="0.2">
      <c r="A149" s="75" t="s">
        <v>10</v>
      </c>
      <c r="B149" s="74">
        <v>3786</v>
      </c>
      <c r="C149" s="74">
        <v>7895</v>
      </c>
      <c r="D149" s="72" t="s">
        <v>4</v>
      </c>
      <c r="E149" s="73" t="s">
        <v>4</v>
      </c>
      <c r="F149" s="72">
        <f>SUM(B149:E149)</f>
        <v>11681</v>
      </c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  <c r="IK149" s="56"/>
      <c r="IL149" s="56"/>
      <c r="IM149" s="56"/>
      <c r="IN149" s="56"/>
      <c r="IO149" s="56"/>
    </row>
    <row r="150" spans="1:249" s="8" customFormat="1" ht="11.25" customHeight="1" x14ac:dyDescent="0.2">
      <c r="A150" s="17"/>
      <c r="B150" s="14"/>
      <c r="C150" s="14"/>
      <c r="D150" s="14"/>
      <c r="E150" s="27"/>
      <c r="F150" s="1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</row>
    <row r="151" spans="1:249" s="8" customFormat="1" ht="11.25" customHeight="1" x14ac:dyDescent="0.2">
      <c r="A151" s="44" t="s">
        <v>6</v>
      </c>
      <c r="B151" s="18">
        <f>SUM(B144:B149)</f>
        <v>5471</v>
      </c>
      <c r="C151" s="18">
        <f>SUM(C144:C149)</f>
        <v>8100</v>
      </c>
      <c r="D151" s="23" t="s">
        <v>4</v>
      </c>
      <c r="E151" s="23" t="s">
        <v>4</v>
      </c>
      <c r="F151" s="18">
        <f>SUM(F144:F149)</f>
        <v>13571</v>
      </c>
      <c r="G151" s="5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</row>
    <row r="152" spans="1:249" s="8" customFormat="1" ht="11.25" customHeight="1" x14ac:dyDescent="0.2">
      <c r="A152" s="17"/>
      <c r="B152" s="14"/>
      <c r="C152" s="14"/>
      <c r="D152" s="14"/>
      <c r="E152" s="27"/>
      <c r="F152" s="1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</row>
    <row r="153" spans="1:249" s="8" customFormat="1" ht="11.25" customHeight="1" x14ac:dyDescent="0.2">
      <c r="A153" s="44" t="s">
        <v>5</v>
      </c>
      <c r="B153" s="23" t="s">
        <v>4</v>
      </c>
      <c r="C153" s="23" t="s">
        <v>4</v>
      </c>
      <c r="D153" s="23" t="s">
        <v>4</v>
      </c>
      <c r="E153" s="22" t="s">
        <v>4</v>
      </c>
      <c r="F153" s="23">
        <v>1049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</row>
    <row r="154" spans="1:249" s="8" customFormat="1" ht="11.25" customHeight="1" thickBot="1" x14ac:dyDescent="0.25">
      <c r="A154" s="43"/>
      <c r="B154" s="41"/>
      <c r="C154" s="41"/>
      <c r="D154" s="41"/>
      <c r="E154" s="42"/>
      <c r="F154" s="5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</row>
    <row r="155" spans="1:249" s="8" customFormat="1" ht="11.25" customHeight="1" thickBot="1" x14ac:dyDescent="0.25">
      <c r="A155" s="40" t="s">
        <v>3</v>
      </c>
      <c r="B155" s="9">
        <f>SUM(B151:B153)</f>
        <v>5471</v>
      </c>
      <c r="C155" s="9">
        <f>SUM(C151:C153)</f>
        <v>8100</v>
      </c>
      <c r="D155" s="64" t="s">
        <v>4</v>
      </c>
      <c r="E155" s="64" t="s">
        <v>4</v>
      </c>
      <c r="F155" s="9">
        <f>SUM(F151:F153)</f>
        <v>14620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</row>
    <row r="156" spans="1:249" ht="7.5" customHeight="1" x14ac:dyDescent="0.2">
      <c r="A156" s="6"/>
      <c r="B156" s="6"/>
      <c r="C156" s="6"/>
      <c r="D156" s="6"/>
      <c r="E156" s="7"/>
      <c r="F156" s="6"/>
    </row>
    <row r="157" spans="1:249" ht="11.25" customHeight="1" x14ac:dyDescent="0.2">
      <c r="A157" s="5" t="s">
        <v>1</v>
      </c>
      <c r="B157" s="4" t="s">
        <v>0</v>
      </c>
      <c r="C157" s="4"/>
      <c r="I157" s="3"/>
    </row>
    <row r="158" spans="1:249" x14ac:dyDescent="0.2">
      <c r="F158" s="3"/>
    </row>
    <row r="161" spans="1:253" ht="15.75" x14ac:dyDescent="0.2">
      <c r="A161" s="37" t="s">
        <v>38</v>
      </c>
      <c r="B161" s="36" t="s">
        <v>65</v>
      </c>
      <c r="C161" s="35"/>
      <c r="D161" s="34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57"/>
      <c r="IQ161" s="57"/>
      <c r="IR161" s="57"/>
      <c r="IS161" s="57"/>
    </row>
    <row r="162" spans="1:253" x14ac:dyDescent="0.2">
      <c r="A162" s="33"/>
      <c r="B162" s="33" t="s">
        <v>36</v>
      </c>
      <c r="C162" s="33"/>
      <c r="D162" s="53"/>
    </row>
    <row r="163" spans="1:253" ht="7.5" customHeight="1" thickBot="1" x14ac:dyDescent="0.25">
      <c r="A163" s="32"/>
      <c r="B163" s="32"/>
      <c r="C163" s="32"/>
      <c r="D163" s="32"/>
      <c r="E163" s="52"/>
      <c r="F163" s="32"/>
    </row>
    <row r="164" spans="1:253" s="49" customFormat="1" ht="26.25" thickBot="1" x14ac:dyDescent="0.25">
      <c r="A164" s="29" t="s">
        <v>35</v>
      </c>
      <c r="B164" s="28" t="s">
        <v>34</v>
      </c>
      <c r="C164" s="28" t="s">
        <v>33</v>
      </c>
      <c r="D164" s="28" t="s">
        <v>32</v>
      </c>
      <c r="E164" s="51" t="s">
        <v>44</v>
      </c>
      <c r="F164" s="28" t="s">
        <v>3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</row>
    <row r="165" spans="1:253" s="49" customFormat="1" ht="12" x14ac:dyDescent="0.2">
      <c r="A165" s="17" t="s">
        <v>30</v>
      </c>
      <c r="B165" s="14">
        <v>131</v>
      </c>
      <c r="C165" s="16" t="s">
        <v>4</v>
      </c>
      <c r="D165" s="16" t="s">
        <v>4</v>
      </c>
      <c r="E165" s="16" t="s">
        <v>4</v>
      </c>
      <c r="F165" s="16">
        <f>SUM(B165:E165)</f>
        <v>131</v>
      </c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</row>
    <row r="166" spans="1:253" s="8" customFormat="1" ht="11.25" customHeight="1" x14ac:dyDescent="0.2">
      <c r="A166" s="44" t="s">
        <v>29</v>
      </c>
      <c r="B166" s="18">
        <v>1238</v>
      </c>
      <c r="C166" s="23" t="s">
        <v>4</v>
      </c>
      <c r="D166" s="23" t="s">
        <v>4</v>
      </c>
      <c r="E166" s="23" t="s">
        <v>4</v>
      </c>
      <c r="F166" s="23">
        <f>SUM(B166:E166)</f>
        <v>1238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</row>
    <row r="167" spans="1:253" s="8" customFormat="1" ht="11.25" customHeight="1" x14ac:dyDescent="0.2">
      <c r="A167" s="17" t="s">
        <v>27</v>
      </c>
      <c r="B167" s="16">
        <v>152</v>
      </c>
      <c r="C167" s="16" t="s">
        <v>4</v>
      </c>
      <c r="D167" s="16" t="s">
        <v>4</v>
      </c>
      <c r="E167" s="16" t="s">
        <v>4</v>
      </c>
      <c r="F167" s="16">
        <f>SUM(B167:E167)</f>
        <v>152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</row>
    <row r="168" spans="1:253" s="8" customFormat="1" ht="11.25" customHeight="1" x14ac:dyDescent="0.2">
      <c r="A168" s="44" t="s">
        <v>18</v>
      </c>
      <c r="B168" s="18">
        <v>276</v>
      </c>
      <c r="C168" s="18">
        <v>221</v>
      </c>
      <c r="D168" s="23" t="s">
        <v>4</v>
      </c>
      <c r="E168" s="23" t="s">
        <v>4</v>
      </c>
      <c r="F168" s="23">
        <f>SUM(B168:E168)</f>
        <v>497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</row>
    <row r="169" spans="1:253" s="8" customFormat="1" ht="11.25" customHeight="1" x14ac:dyDescent="0.2">
      <c r="A169" s="17" t="s">
        <v>14</v>
      </c>
      <c r="B169" s="16">
        <v>99</v>
      </c>
      <c r="C169" s="16" t="s">
        <v>4</v>
      </c>
      <c r="D169" s="16" t="s">
        <v>4</v>
      </c>
      <c r="E169" s="16" t="s">
        <v>4</v>
      </c>
      <c r="F169" s="16">
        <f>SUM(B169:E169)</f>
        <v>99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</row>
    <row r="170" spans="1:253" s="8" customFormat="1" ht="11.25" customHeight="1" x14ac:dyDescent="0.2">
      <c r="A170" s="75" t="s">
        <v>10</v>
      </c>
      <c r="B170" s="74">
        <v>3655</v>
      </c>
      <c r="C170" s="74">
        <v>8267</v>
      </c>
      <c r="D170" s="74">
        <v>165</v>
      </c>
      <c r="E170" s="73" t="s">
        <v>4</v>
      </c>
      <c r="F170" s="72">
        <f>SUM(B170:E170)</f>
        <v>12087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</row>
    <row r="171" spans="1:253" s="8" customFormat="1" ht="11.25" customHeight="1" x14ac:dyDescent="0.2">
      <c r="A171" s="17"/>
      <c r="B171" s="14"/>
      <c r="C171" s="14"/>
      <c r="D171" s="14"/>
      <c r="E171" s="27"/>
      <c r="F171" s="1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</row>
    <row r="172" spans="1:253" s="8" customFormat="1" ht="11.25" customHeight="1" x14ac:dyDescent="0.2">
      <c r="A172" s="44" t="s">
        <v>6</v>
      </c>
      <c r="B172" s="18">
        <f>SUM(B165:B170)</f>
        <v>5551</v>
      </c>
      <c r="C172" s="18">
        <f>SUM(C165:C170)</f>
        <v>8488</v>
      </c>
      <c r="D172" s="18">
        <f>SUM(D165:D170)</f>
        <v>165</v>
      </c>
      <c r="E172" s="23" t="s">
        <v>4</v>
      </c>
      <c r="F172" s="18">
        <f>SUM(F165:F170)</f>
        <v>14204</v>
      </c>
      <c r="G172" s="5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</row>
    <row r="173" spans="1:253" s="8" customFormat="1" ht="11.25" customHeight="1" x14ac:dyDescent="0.2">
      <c r="A173" s="17"/>
      <c r="B173" s="14"/>
      <c r="C173" s="14"/>
      <c r="D173" s="14"/>
      <c r="E173" s="27"/>
      <c r="F173" s="1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</row>
    <row r="174" spans="1:253" s="8" customFormat="1" ht="11.25" customHeight="1" x14ac:dyDescent="0.2">
      <c r="A174" s="44" t="s">
        <v>5</v>
      </c>
      <c r="B174" s="23" t="s">
        <v>4</v>
      </c>
      <c r="C174" s="23" t="s">
        <v>4</v>
      </c>
      <c r="D174" s="23" t="s">
        <v>4</v>
      </c>
      <c r="E174" s="22" t="s">
        <v>4</v>
      </c>
      <c r="F174" s="23">
        <v>734.7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</row>
    <row r="175" spans="1:253" s="8" customFormat="1" ht="11.25" customHeight="1" thickBot="1" x14ac:dyDescent="0.25">
      <c r="A175" s="71"/>
      <c r="B175" s="70"/>
      <c r="C175" s="70"/>
      <c r="D175" s="70"/>
      <c r="E175" s="69"/>
      <c r="F175" s="1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</row>
    <row r="176" spans="1:253" s="8" customFormat="1" ht="11.25" customHeight="1" thickBot="1" x14ac:dyDescent="0.25">
      <c r="A176" s="40" t="s">
        <v>3</v>
      </c>
      <c r="B176" s="9">
        <f>SUM(B172:B174)</f>
        <v>5551</v>
      </c>
      <c r="C176" s="9">
        <f>SUM(C172:C174)</f>
        <v>8488</v>
      </c>
      <c r="D176" s="9">
        <f>SUM(D172:D174)</f>
        <v>165</v>
      </c>
      <c r="E176" s="64" t="s">
        <v>4</v>
      </c>
      <c r="F176" s="9">
        <f>SUM(F172:F174)</f>
        <v>14938.7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</row>
    <row r="177" spans="1:253" ht="7.5" customHeight="1" x14ac:dyDescent="0.2">
      <c r="A177" s="6"/>
      <c r="B177" s="6"/>
      <c r="C177" s="6"/>
      <c r="D177" s="6"/>
      <c r="E177" s="7"/>
      <c r="F177" s="6"/>
    </row>
    <row r="178" spans="1:253" ht="11.25" customHeight="1" x14ac:dyDescent="0.2">
      <c r="A178" s="5" t="s">
        <v>1</v>
      </c>
      <c r="B178" s="4" t="s">
        <v>0</v>
      </c>
      <c r="C178" s="4"/>
      <c r="I178" s="3"/>
    </row>
    <row r="182" spans="1:253" ht="15.75" x14ac:dyDescent="0.2">
      <c r="A182" s="37" t="s">
        <v>38</v>
      </c>
      <c r="B182" s="36" t="s">
        <v>64</v>
      </c>
      <c r="C182" s="35"/>
      <c r="D182" s="34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  <c r="IC182" s="35"/>
      <c r="ID182" s="35"/>
      <c r="IE182" s="35"/>
      <c r="IF182" s="35"/>
      <c r="IG182" s="35"/>
      <c r="IH182" s="35"/>
      <c r="II182" s="35"/>
      <c r="IJ182" s="35"/>
      <c r="IK182" s="35"/>
      <c r="IL182" s="35"/>
      <c r="IM182" s="35"/>
      <c r="IN182" s="35"/>
      <c r="IO182" s="35"/>
      <c r="IP182" s="57"/>
      <c r="IQ182" s="57"/>
      <c r="IR182" s="57"/>
      <c r="IS182" s="57"/>
    </row>
    <row r="183" spans="1:253" x14ac:dyDescent="0.2">
      <c r="A183" s="33"/>
      <c r="B183" s="33" t="s">
        <v>36</v>
      </c>
      <c r="C183" s="33"/>
      <c r="D183" s="53"/>
    </row>
    <row r="184" spans="1:253" ht="7.5" customHeight="1" thickBot="1" x14ac:dyDescent="0.25">
      <c r="A184" s="32"/>
      <c r="B184" s="32"/>
      <c r="C184" s="32"/>
      <c r="D184" s="32"/>
      <c r="E184" s="52"/>
      <c r="F184" s="32"/>
    </row>
    <row r="185" spans="1:253" s="49" customFormat="1" ht="26.25" thickBot="1" x14ac:dyDescent="0.25">
      <c r="A185" s="29" t="s">
        <v>35</v>
      </c>
      <c r="B185" s="28" t="s">
        <v>34</v>
      </c>
      <c r="C185" s="28" t="s">
        <v>33</v>
      </c>
      <c r="D185" s="28" t="s">
        <v>32</v>
      </c>
      <c r="E185" s="51" t="s">
        <v>44</v>
      </c>
      <c r="F185" s="28" t="s">
        <v>3</v>
      </c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</row>
    <row r="186" spans="1:253" s="49" customFormat="1" ht="12" x14ac:dyDescent="0.2">
      <c r="A186" s="17" t="s">
        <v>30</v>
      </c>
      <c r="B186" s="14">
        <v>128</v>
      </c>
      <c r="C186" s="16" t="s">
        <v>4</v>
      </c>
      <c r="D186" s="16" t="s">
        <v>4</v>
      </c>
      <c r="E186" s="16" t="s">
        <v>4</v>
      </c>
      <c r="F186" s="16">
        <f>SUM(B186:E186)</f>
        <v>128</v>
      </c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</row>
    <row r="187" spans="1:253" s="8" customFormat="1" ht="11.25" customHeight="1" x14ac:dyDescent="0.2">
      <c r="A187" s="44" t="s">
        <v>29</v>
      </c>
      <c r="B187" s="18">
        <v>1387</v>
      </c>
      <c r="C187" s="23" t="s">
        <v>4</v>
      </c>
      <c r="D187" s="23" t="s">
        <v>4</v>
      </c>
      <c r="E187" s="23" t="s">
        <v>4</v>
      </c>
      <c r="F187" s="23">
        <f>SUM(B187:E187)</f>
        <v>1387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</row>
    <row r="188" spans="1:253" s="8" customFormat="1" ht="11.25" customHeight="1" x14ac:dyDescent="0.2">
      <c r="A188" s="17" t="s">
        <v>27</v>
      </c>
      <c r="B188" s="16">
        <v>62</v>
      </c>
      <c r="C188" s="14">
        <v>2</v>
      </c>
      <c r="D188" s="16" t="s">
        <v>4</v>
      </c>
      <c r="E188" s="16" t="s">
        <v>4</v>
      </c>
      <c r="F188" s="16">
        <f>SUM(B188:E188)</f>
        <v>64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</row>
    <row r="189" spans="1:253" s="8" customFormat="1" ht="11.25" customHeight="1" x14ac:dyDescent="0.2">
      <c r="A189" s="44" t="s">
        <v>25</v>
      </c>
      <c r="B189" s="23">
        <v>109</v>
      </c>
      <c r="C189" s="23" t="s">
        <v>4</v>
      </c>
      <c r="D189" s="23" t="s">
        <v>4</v>
      </c>
      <c r="E189" s="22" t="s">
        <v>4</v>
      </c>
      <c r="F189" s="23">
        <f>SUM(B189:E189)</f>
        <v>109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</row>
    <row r="190" spans="1:253" s="8" customFormat="1" ht="11.25" customHeight="1" x14ac:dyDescent="0.2">
      <c r="A190" s="17" t="s">
        <v>18</v>
      </c>
      <c r="B190" s="14">
        <v>439</v>
      </c>
      <c r="C190" s="14">
        <v>262</v>
      </c>
      <c r="D190" s="16" t="s">
        <v>4</v>
      </c>
      <c r="E190" s="16" t="s">
        <v>4</v>
      </c>
      <c r="F190" s="16">
        <f>SUM(B190:E190)</f>
        <v>701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</row>
    <row r="191" spans="1:253" s="8" customFormat="1" ht="11.25" customHeight="1" x14ac:dyDescent="0.2">
      <c r="A191" s="44" t="s">
        <v>14</v>
      </c>
      <c r="B191" s="23">
        <v>112</v>
      </c>
      <c r="C191" s="23" t="s">
        <v>4</v>
      </c>
      <c r="D191" s="23" t="s">
        <v>4</v>
      </c>
      <c r="E191" s="23" t="s">
        <v>4</v>
      </c>
      <c r="F191" s="23">
        <f>SUM(B191:E191)</f>
        <v>112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</row>
    <row r="192" spans="1:253" s="8" customFormat="1" ht="11.25" customHeight="1" x14ac:dyDescent="0.2">
      <c r="A192" s="17" t="s">
        <v>11</v>
      </c>
      <c r="B192" s="14">
        <v>42</v>
      </c>
      <c r="C192" s="16" t="s">
        <v>4</v>
      </c>
      <c r="D192" s="16" t="s">
        <v>4</v>
      </c>
      <c r="E192" s="16" t="s">
        <v>4</v>
      </c>
      <c r="F192" s="16">
        <f>SUM(B192:E192)</f>
        <v>42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</row>
    <row r="193" spans="1:253" s="8" customFormat="1" ht="11.25" customHeight="1" x14ac:dyDescent="0.2">
      <c r="A193" s="75" t="s">
        <v>10</v>
      </c>
      <c r="B193" s="74">
        <v>4587</v>
      </c>
      <c r="C193" s="74">
        <v>5735</v>
      </c>
      <c r="D193" s="74">
        <v>2094</v>
      </c>
      <c r="E193" s="73" t="s">
        <v>4</v>
      </c>
      <c r="F193" s="72">
        <f>SUM(B193:E193)</f>
        <v>12416</v>
      </c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  <c r="HW193" s="56"/>
      <c r="HX193" s="56"/>
      <c r="HY193" s="56"/>
      <c r="HZ193" s="56"/>
      <c r="IA193" s="56"/>
      <c r="IB193" s="56"/>
      <c r="IC193" s="56"/>
      <c r="ID193" s="56"/>
      <c r="IE193" s="56"/>
      <c r="IF193" s="56"/>
      <c r="IG193" s="56"/>
      <c r="IH193" s="56"/>
      <c r="II193" s="56"/>
      <c r="IJ193" s="56"/>
      <c r="IK193" s="56"/>
      <c r="IL193" s="56"/>
      <c r="IM193" s="56"/>
      <c r="IN193" s="56"/>
      <c r="IO193" s="56"/>
    </row>
    <row r="194" spans="1:253" s="8" customFormat="1" ht="11.25" customHeight="1" x14ac:dyDescent="0.2">
      <c r="A194" s="17"/>
      <c r="B194" s="14"/>
      <c r="C194" s="14"/>
      <c r="D194" s="14"/>
      <c r="E194" s="27"/>
      <c r="F194" s="1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</row>
    <row r="195" spans="1:253" s="8" customFormat="1" ht="11.25" customHeight="1" x14ac:dyDescent="0.2">
      <c r="A195" s="44" t="s">
        <v>6</v>
      </c>
      <c r="B195" s="18">
        <f>SUM(B186:B193)</f>
        <v>6866</v>
      </c>
      <c r="C195" s="18">
        <f>SUM(C186:C193)</f>
        <v>5999</v>
      </c>
      <c r="D195" s="18">
        <f>SUM(D186:D193)</f>
        <v>2094</v>
      </c>
      <c r="E195" s="23" t="s">
        <v>4</v>
      </c>
      <c r="F195" s="18">
        <f>SUM(F186:F193)</f>
        <v>14959</v>
      </c>
      <c r="G195" s="5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</row>
    <row r="196" spans="1:253" s="8" customFormat="1" ht="11.25" customHeight="1" x14ac:dyDescent="0.2">
      <c r="A196" s="17"/>
      <c r="B196" s="14"/>
      <c r="C196" s="14"/>
      <c r="D196" s="14"/>
      <c r="E196" s="27"/>
      <c r="F196" s="1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</row>
    <row r="197" spans="1:253" s="8" customFormat="1" ht="11.25" customHeight="1" x14ac:dyDescent="0.2">
      <c r="A197" s="44" t="s">
        <v>5</v>
      </c>
      <c r="B197" s="23" t="s">
        <v>4</v>
      </c>
      <c r="C197" s="23" t="s">
        <v>4</v>
      </c>
      <c r="D197" s="23" t="s">
        <v>4</v>
      </c>
      <c r="E197" s="22" t="s">
        <v>4</v>
      </c>
      <c r="F197" s="23">
        <v>2869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</row>
    <row r="198" spans="1:253" s="8" customFormat="1" ht="11.25" customHeight="1" thickBot="1" x14ac:dyDescent="0.25">
      <c r="A198" s="71"/>
      <c r="B198" s="70"/>
      <c r="C198" s="70"/>
      <c r="D198" s="70"/>
      <c r="E198" s="69"/>
      <c r="F198" s="1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</row>
    <row r="199" spans="1:253" s="8" customFormat="1" ht="11.25" customHeight="1" thickBot="1" x14ac:dyDescent="0.25">
      <c r="A199" s="40" t="s">
        <v>3</v>
      </c>
      <c r="B199" s="9">
        <f>SUM(B195:B197)</f>
        <v>6866</v>
      </c>
      <c r="C199" s="9">
        <f>SUM(C195:C197)</f>
        <v>5999</v>
      </c>
      <c r="D199" s="9">
        <f>SUM(D195:D197)</f>
        <v>2094</v>
      </c>
      <c r="E199" s="64" t="s">
        <v>4</v>
      </c>
      <c r="F199" s="9">
        <f>SUM(F195:F197)</f>
        <v>17828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</row>
    <row r="200" spans="1:253" ht="7.5" customHeight="1" x14ac:dyDescent="0.2">
      <c r="A200" s="6"/>
      <c r="B200" s="6"/>
      <c r="C200" s="6"/>
      <c r="D200" s="6"/>
      <c r="E200" s="7"/>
      <c r="F200" s="6"/>
    </row>
    <row r="201" spans="1:253" ht="11.25" customHeight="1" x14ac:dyDescent="0.2">
      <c r="A201" s="5" t="s">
        <v>1</v>
      </c>
      <c r="B201" s="4" t="s">
        <v>0</v>
      </c>
      <c r="C201" s="4"/>
      <c r="I201" s="3"/>
    </row>
    <row r="205" spans="1:253" ht="15.75" x14ac:dyDescent="0.2">
      <c r="A205" s="37" t="s">
        <v>38</v>
      </c>
      <c r="B205" s="36" t="s">
        <v>63</v>
      </c>
      <c r="C205" s="35"/>
      <c r="D205" s="34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  <c r="HG205" s="35"/>
      <c r="HH205" s="35"/>
      <c r="HI205" s="35"/>
      <c r="HJ205" s="35"/>
      <c r="HK205" s="35"/>
      <c r="HL205" s="35"/>
      <c r="HM205" s="35"/>
      <c r="HN205" s="35"/>
      <c r="HO205" s="35"/>
      <c r="HP205" s="35"/>
      <c r="HQ205" s="35"/>
      <c r="HR205" s="35"/>
      <c r="HS205" s="35"/>
      <c r="HT205" s="35"/>
      <c r="HU205" s="35"/>
      <c r="HV205" s="35"/>
      <c r="HW205" s="35"/>
      <c r="HX205" s="35"/>
      <c r="HY205" s="35"/>
      <c r="HZ205" s="35"/>
      <c r="IA205" s="35"/>
      <c r="IB205" s="35"/>
      <c r="IC205" s="35"/>
      <c r="ID205" s="35"/>
      <c r="IE205" s="35"/>
      <c r="IF205" s="35"/>
      <c r="IG205" s="35"/>
      <c r="IH205" s="35"/>
      <c r="II205" s="35"/>
      <c r="IJ205" s="35"/>
      <c r="IK205" s="35"/>
      <c r="IL205" s="35"/>
      <c r="IM205" s="35"/>
      <c r="IN205" s="35"/>
      <c r="IO205" s="35"/>
      <c r="IP205" s="57"/>
      <c r="IQ205" s="57"/>
      <c r="IR205" s="57"/>
      <c r="IS205" s="57"/>
    </row>
    <row r="206" spans="1:253" x14ac:dyDescent="0.2">
      <c r="A206" s="33"/>
      <c r="B206" s="33" t="s">
        <v>36</v>
      </c>
      <c r="C206" s="33"/>
      <c r="D206" s="53"/>
    </row>
    <row r="207" spans="1:253" ht="7.5" customHeight="1" thickBot="1" x14ac:dyDescent="0.25">
      <c r="A207" s="32"/>
      <c r="B207" s="32"/>
      <c r="C207" s="32"/>
      <c r="D207" s="32"/>
      <c r="E207" s="52"/>
      <c r="F207" s="32"/>
    </row>
    <row r="208" spans="1:253" s="49" customFormat="1" ht="26.25" thickBot="1" x14ac:dyDescent="0.25">
      <c r="A208" s="29" t="s">
        <v>35</v>
      </c>
      <c r="B208" s="28" t="s">
        <v>34</v>
      </c>
      <c r="C208" s="28" t="s">
        <v>33</v>
      </c>
      <c r="D208" s="28" t="s">
        <v>32</v>
      </c>
      <c r="E208" s="51" t="s">
        <v>44</v>
      </c>
      <c r="F208" s="28" t="s">
        <v>3</v>
      </c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</row>
    <row r="209" spans="1:249" s="49" customFormat="1" ht="12" x14ac:dyDescent="0.2">
      <c r="A209" s="17" t="s">
        <v>30</v>
      </c>
      <c r="B209" s="14">
        <v>100</v>
      </c>
      <c r="C209" s="16" t="s">
        <v>4</v>
      </c>
      <c r="D209" s="16" t="s">
        <v>4</v>
      </c>
      <c r="E209" s="16" t="s">
        <v>4</v>
      </c>
      <c r="F209" s="16">
        <f>SUM(B209:E209)</f>
        <v>100</v>
      </c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</row>
    <row r="210" spans="1:249" s="8" customFormat="1" ht="11.25" customHeight="1" x14ac:dyDescent="0.2">
      <c r="A210" s="44" t="s">
        <v>29</v>
      </c>
      <c r="B210" s="18">
        <v>1364</v>
      </c>
      <c r="C210" s="23" t="s">
        <v>4</v>
      </c>
      <c r="D210" s="23" t="s">
        <v>4</v>
      </c>
      <c r="E210" s="23" t="s">
        <v>4</v>
      </c>
      <c r="F210" s="23">
        <f>SUM(B210:E210)</f>
        <v>1364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</row>
    <row r="211" spans="1:249" s="8" customFormat="1" ht="11.25" customHeight="1" x14ac:dyDescent="0.2">
      <c r="A211" s="17" t="s">
        <v>27</v>
      </c>
      <c r="B211" s="16">
        <v>196</v>
      </c>
      <c r="C211" s="14">
        <v>3</v>
      </c>
      <c r="D211" s="16" t="s">
        <v>4</v>
      </c>
      <c r="E211" s="16" t="s">
        <v>4</v>
      </c>
      <c r="F211" s="16">
        <f>SUM(B211:E211)</f>
        <v>199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</row>
    <row r="212" spans="1:249" s="8" customFormat="1" ht="11.25" customHeight="1" x14ac:dyDescent="0.2">
      <c r="A212" s="44" t="s">
        <v>25</v>
      </c>
      <c r="B212" s="23">
        <v>13</v>
      </c>
      <c r="C212" s="23" t="s">
        <v>4</v>
      </c>
      <c r="D212" s="23" t="s">
        <v>4</v>
      </c>
      <c r="E212" s="22" t="s">
        <v>4</v>
      </c>
      <c r="F212" s="23">
        <f>SUM(B212:E212)</f>
        <v>13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</row>
    <row r="213" spans="1:249" s="8" customFormat="1" ht="11.25" customHeight="1" x14ac:dyDescent="0.2">
      <c r="A213" s="17" t="s">
        <v>18</v>
      </c>
      <c r="B213" s="14">
        <v>576</v>
      </c>
      <c r="C213" s="14">
        <v>250</v>
      </c>
      <c r="D213" s="16" t="s">
        <v>4</v>
      </c>
      <c r="E213" s="16" t="s">
        <v>4</v>
      </c>
      <c r="F213" s="16">
        <f>SUM(B213:E213)</f>
        <v>826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</row>
    <row r="214" spans="1:249" s="8" customFormat="1" ht="11.25" customHeight="1" x14ac:dyDescent="0.2">
      <c r="A214" s="44" t="s">
        <v>14</v>
      </c>
      <c r="B214" s="23">
        <v>82</v>
      </c>
      <c r="C214" s="23" t="s">
        <v>4</v>
      </c>
      <c r="D214" s="23" t="s">
        <v>4</v>
      </c>
      <c r="E214" s="23" t="s">
        <v>4</v>
      </c>
      <c r="F214" s="23">
        <f>SUM(B214:E214)</f>
        <v>82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</row>
    <row r="215" spans="1:249" s="8" customFormat="1" ht="11.25" customHeight="1" x14ac:dyDescent="0.2">
      <c r="A215" s="17" t="s">
        <v>12</v>
      </c>
      <c r="B215" s="16">
        <v>5</v>
      </c>
      <c r="C215" s="16" t="s">
        <v>4</v>
      </c>
      <c r="D215" s="16" t="s">
        <v>4</v>
      </c>
      <c r="E215" s="16" t="s">
        <v>4</v>
      </c>
      <c r="F215" s="16">
        <f>SUM(B215:E215)</f>
        <v>5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</row>
    <row r="216" spans="1:249" s="8" customFormat="1" ht="11.25" customHeight="1" x14ac:dyDescent="0.2">
      <c r="A216" s="44" t="s">
        <v>11</v>
      </c>
      <c r="B216" s="18">
        <v>65</v>
      </c>
      <c r="C216" s="23" t="s">
        <v>4</v>
      </c>
      <c r="D216" s="23" t="s">
        <v>4</v>
      </c>
      <c r="E216" s="23" t="s">
        <v>4</v>
      </c>
      <c r="F216" s="23">
        <f>SUM(B216:E216)</f>
        <v>65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</row>
    <row r="217" spans="1:249" s="8" customFormat="1" ht="11.25" customHeight="1" x14ac:dyDescent="0.2">
      <c r="A217" s="68" t="s">
        <v>10</v>
      </c>
      <c r="B217" s="67">
        <v>4484</v>
      </c>
      <c r="C217" s="67">
        <v>5539</v>
      </c>
      <c r="D217" s="67">
        <v>2521</v>
      </c>
      <c r="E217" s="66" t="s">
        <v>4</v>
      </c>
      <c r="F217" s="65">
        <f>SUM(B217:E217)</f>
        <v>12544</v>
      </c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6"/>
      <c r="HF217" s="56"/>
      <c r="HG217" s="56"/>
      <c r="HH217" s="56"/>
      <c r="HI217" s="56"/>
      <c r="HJ217" s="56"/>
      <c r="HK217" s="56"/>
      <c r="HL217" s="56"/>
      <c r="HM217" s="56"/>
      <c r="HN217" s="56"/>
      <c r="HO217" s="56"/>
      <c r="HP217" s="56"/>
      <c r="HQ217" s="56"/>
      <c r="HR217" s="56"/>
      <c r="HS217" s="56"/>
      <c r="HT217" s="56"/>
      <c r="HU217" s="56"/>
      <c r="HV217" s="56"/>
      <c r="HW217" s="56"/>
      <c r="HX217" s="56"/>
      <c r="HY217" s="56"/>
      <c r="HZ217" s="56"/>
      <c r="IA217" s="56"/>
      <c r="IB217" s="56"/>
      <c r="IC217" s="56"/>
      <c r="ID217" s="56"/>
      <c r="IE217" s="56"/>
      <c r="IF217" s="56"/>
      <c r="IG217" s="56"/>
      <c r="IH217" s="56"/>
      <c r="II217" s="56"/>
      <c r="IJ217" s="56"/>
      <c r="IK217" s="56"/>
      <c r="IL217" s="56"/>
      <c r="IM217" s="56"/>
      <c r="IN217" s="56"/>
      <c r="IO217" s="56"/>
    </row>
    <row r="218" spans="1:249" s="8" customFormat="1" ht="11.25" customHeight="1" x14ac:dyDescent="0.2">
      <c r="A218" s="44" t="s">
        <v>7</v>
      </c>
      <c r="B218" s="23">
        <v>20</v>
      </c>
      <c r="C218" s="23" t="s">
        <v>4</v>
      </c>
      <c r="D218" s="23" t="s">
        <v>4</v>
      </c>
      <c r="E218" s="23" t="s">
        <v>4</v>
      </c>
      <c r="F218" s="23">
        <f>SUM(B218:E218)</f>
        <v>20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</row>
    <row r="219" spans="1:249" s="8" customFormat="1" ht="11.25" customHeight="1" x14ac:dyDescent="0.2">
      <c r="A219" s="17"/>
      <c r="B219" s="14"/>
      <c r="C219" s="14"/>
      <c r="D219" s="14"/>
      <c r="E219" s="27"/>
      <c r="F219" s="1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</row>
    <row r="220" spans="1:249" s="8" customFormat="1" ht="11.25" customHeight="1" x14ac:dyDescent="0.2">
      <c r="A220" s="44" t="s">
        <v>6</v>
      </c>
      <c r="B220" s="18">
        <f>SUM(B209:B218)</f>
        <v>6905</v>
      </c>
      <c r="C220" s="18">
        <f>SUM(C209:C218)</f>
        <v>5792</v>
      </c>
      <c r="D220" s="18">
        <f>SUM(D209:D218)</f>
        <v>2521</v>
      </c>
      <c r="E220" s="23" t="s">
        <v>4</v>
      </c>
      <c r="F220" s="18">
        <f>SUM(F209:F218)</f>
        <v>15218</v>
      </c>
      <c r="G220" s="5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</row>
    <row r="221" spans="1:249" s="8" customFormat="1" ht="11.25" customHeight="1" x14ac:dyDescent="0.2">
      <c r="A221" s="17"/>
      <c r="B221" s="14"/>
      <c r="C221" s="14"/>
      <c r="D221" s="14"/>
      <c r="E221" s="27"/>
      <c r="F221" s="1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</row>
    <row r="222" spans="1:249" s="8" customFormat="1" ht="11.25" customHeight="1" x14ac:dyDescent="0.2">
      <c r="A222" s="44" t="s">
        <v>5</v>
      </c>
      <c r="B222" s="23" t="s">
        <v>4</v>
      </c>
      <c r="C222" s="23" t="s">
        <v>4</v>
      </c>
      <c r="D222" s="23" t="s">
        <v>4</v>
      </c>
      <c r="E222" s="22" t="s">
        <v>4</v>
      </c>
      <c r="F222" s="23">
        <v>1110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</row>
    <row r="223" spans="1:249" s="8" customFormat="1" ht="11.25" customHeight="1" thickBot="1" x14ac:dyDescent="0.25">
      <c r="A223" s="43"/>
      <c r="B223" s="41"/>
      <c r="C223" s="41"/>
      <c r="D223" s="41"/>
      <c r="E223" s="42"/>
      <c r="F223" s="5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</row>
    <row r="224" spans="1:249" s="8" customFormat="1" ht="11.25" customHeight="1" thickBot="1" x14ac:dyDescent="0.25">
      <c r="A224" s="40" t="s">
        <v>3</v>
      </c>
      <c r="B224" s="9">
        <f>SUM(B220:B222)</f>
        <v>6905</v>
      </c>
      <c r="C224" s="9">
        <f>SUM(C220:C222)</f>
        <v>5792</v>
      </c>
      <c r="D224" s="9">
        <f>SUM(D220:D222)</f>
        <v>2521</v>
      </c>
      <c r="E224" s="64" t="s">
        <v>4</v>
      </c>
      <c r="F224" s="9">
        <f>SUM(F220:F222)</f>
        <v>16328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</row>
    <row r="225" spans="1:253" ht="7.5" customHeight="1" x14ac:dyDescent="0.2">
      <c r="A225" s="6"/>
      <c r="B225" s="6"/>
      <c r="C225" s="6"/>
      <c r="D225" s="6"/>
      <c r="E225" s="7"/>
      <c r="F225" s="6"/>
    </row>
    <row r="226" spans="1:253" ht="11.25" customHeight="1" x14ac:dyDescent="0.2">
      <c r="A226" s="5" t="s">
        <v>1</v>
      </c>
      <c r="B226" s="4" t="s">
        <v>0</v>
      </c>
      <c r="C226" s="4"/>
      <c r="I226" s="3"/>
    </row>
    <row r="230" spans="1:253" ht="15.75" x14ac:dyDescent="0.2">
      <c r="A230" s="37" t="s">
        <v>38</v>
      </c>
      <c r="B230" s="36" t="s">
        <v>62</v>
      </c>
      <c r="C230" s="35"/>
      <c r="D230" s="34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5"/>
      <c r="GC230" s="35"/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  <c r="GS230" s="35"/>
      <c r="GT230" s="35"/>
      <c r="GU230" s="35"/>
      <c r="GV230" s="35"/>
      <c r="GW230" s="35"/>
      <c r="GX230" s="35"/>
      <c r="GY230" s="35"/>
      <c r="GZ230" s="35"/>
      <c r="HA230" s="35"/>
      <c r="HB230" s="35"/>
      <c r="HC230" s="35"/>
      <c r="HD230" s="35"/>
      <c r="HE230" s="35"/>
      <c r="HF230" s="35"/>
      <c r="HG230" s="35"/>
      <c r="HH230" s="35"/>
      <c r="HI230" s="35"/>
      <c r="HJ230" s="35"/>
      <c r="HK230" s="35"/>
      <c r="HL230" s="35"/>
      <c r="HM230" s="35"/>
      <c r="HN230" s="35"/>
      <c r="HO230" s="35"/>
      <c r="HP230" s="35"/>
      <c r="HQ230" s="35"/>
      <c r="HR230" s="35"/>
      <c r="HS230" s="35"/>
      <c r="HT230" s="35"/>
      <c r="HU230" s="35"/>
      <c r="HV230" s="35"/>
      <c r="HW230" s="35"/>
      <c r="HX230" s="35"/>
      <c r="HY230" s="35"/>
      <c r="HZ230" s="35"/>
      <c r="IA230" s="35"/>
      <c r="IB230" s="35"/>
      <c r="IC230" s="35"/>
      <c r="ID230" s="35"/>
      <c r="IE230" s="35"/>
      <c r="IF230" s="35"/>
      <c r="IG230" s="35"/>
      <c r="IH230" s="35"/>
      <c r="II230" s="35"/>
      <c r="IJ230" s="35"/>
      <c r="IK230" s="35"/>
      <c r="IL230" s="35"/>
      <c r="IM230" s="35"/>
      <c r="IN230" s="35"/>
      <c r="IO230" s="35"/>
      <c r="IP230" s="57"/>
      <c r="IQ230" s="57"/>
      <c r="IR230" s="57"/>
      <c r="IS230" s="57"/>
    </row>
    <row r="231" spans="1:253" x14ac:dyDescent="0.2">
      <c r="A231" s="33"/>
      <c r="B231" s="33" t="s">
        <v>36</v>
      </c>
      <c r="C231" s="33"/>
      <c r="D231" s="53"/>
    </row>
    <row r="232" spans="1:253" ht="7.5" customHeight="1" thickBot="1" x14ac:dyDescent="0.25">
      <c r="A232" s="32"/>
      <c r="B232" s="32"/>
      <c r="C232" s="32"/>
      <c r="D232" s="32"/>
      <c r="E232" s="52"/>
      <c r="F232" s="32"/>
    </row>
    <row r="233" spans="1:253" s="49" customFormat="1" ht="26.25" thickBot="1" x14ac:dyDescent="0.25">
      <c r="A233" s="29" t="s">
        <v>35</v>
      </c>
      <c r="B233" s="28" t="s">
        <v>34</v>
      </c>
      <c r="C233" s="28" t="s">
        <v>33</v>
      </c>
      <c r="D233" s="28" t="s">
        <v>32</v>
      </c>
      <c r="E233" s="51" t="s">
        <v>44</v>
      </c>
      <c r="F233" s="28" t="s">
        <v>3</v>
      </c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  <c r="HX233" s="50"/>
      <c r="HY233" s="50"/>
      <c r="HZ233" s="50"/>
      <c r="IA233" s="50"/>
      <c r="IB233" s="50"/>
      <c r="IC233" s="50"/>
      <c r="ID233" s="50"/>
      <c r="IE233" s="50"/>
      <c r="IF233" s="50"/>
      <c r="IG233" s="50"/>
      <c r="IH233" s="50"/>
      <c r="II233" s="50"/>
      <c r="IJ233" s="50"/>
      <c r="IK233" s="50"/>
      <c r="IL233" s="50"/>
      <c r="IM233" s="50"/>
      <c r="IN233" s="50"/>
      <c r="IO233" s="50"/>
    </row>
    <row r="234" spans="1:253" s="49" customFormat="1" ht="12" x14ac:dyDescent="0.2">
      <c r="A234" s="17" t="s">
        <v>43</v>
      </c>
      <c r="B234" s="14">
        <v>13.507</v>
      </c>
      <c r="C234" s="16" t="s">
        <v>4</v>
      </c>
      <c r="D234" s="16" t="s">
        <v>4</v>
      </c>
      <c r="E234" s="16" t="s">
        <v>4</v>
      </c>
      <c r="F234" s="14">
        <f>SUM(B234:E234)</f>
        <v>13.507</v>
      </c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  <c r="IA234" s="50"/>
      <c r="IB234" s="50"/>
      <c r="IC234" s="50"/>
      <c r="ID234" s="50"/>
      <c r="IE234" s="50"/>
      <c r="IF234" s="50"/>
      <c r="IG234" s="50"/>
      <c r="IH234" s="50"/>
      <c r="II234" s="50"/>
      <c r="IJ234" s="50"/>
      <c r="IK234" s="50"/>
      <c r="IL234" s="50"/>
      <c r="IM234" s="50"/>
      <c r="IN234" s="50"/>
      <c r="IO234" s="50"/>
    </row>
    <row r="235" spans="1:253" s="49" customFormat="1" ht="12" x14ac:dyDescent="0.2">
      <c r="A235" s="44" t="s">
        <v>30</v>
      </c>
      <c r="B235" s="18">
        <v>100.68899999999999</v>
      </c>
      <c r="C235" s="23" t="s">
        <v>4</v>
      </c>
      <c r="D235" s="23" t="s">
        <v>4</v>
      </c>
      <c r="E235" s="23" t="s">
        <v>4</v>
      </c>
      <c r="F235" s="18">
        <f>SUM(B235:E235)</f>
        <v>100.68899999999999</v>
      </c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  <c r="IN235" s="50"/>
      <c r="IO235" s="50"/>
    </row>
    <row r="236" spans="1:253" s="8" customFormat="1" ht="11.25" customHeight="1" x14ac:dyDescent="0.2">
      <c r="A236" s="17" t="s">
        <v>29</v>
      </c>
      <c r="B236" s="14">
        <v>1427.1489999999999</v>
      </c>
      <c r="C236" s="16" t="s">
        <v>4</v>
      </c>
      <c r="D236" s="16" t="s">
        <v>4</v>
      </c>
      <c r="E236" s="16" t="s">
        <v>4</v>
      </c>
      <c r="F236" s="14">
        <f>SUM(B236:E236)</f>
        <v>1427.1489999999999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</row>
    <row r="237" spans="1:253" s="8" customFormat="1" ht="11.25" customHeight="1" x14ac:dyDescent="0.2">
      <c r="A237" s="44" t="s">
        <v>27</v>
      </c>
      <c r="B237" s="23">
        <v>45.649000000000001</v>
      </c>
      <c r="C237" s="18">
        <v>5.367</v>
      </c>
      <c r="D237" s="23" t="s">
        <v>4</v>
      </c>
      <c r="E237" s="23" t="s">
        <v>4</v>
      </c>
      <c r="F237" s="18">
        <f>SUM(B237:E237)</f>
        <v>51.015999999999998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</row>
    <row r="238" spans="1:253" s="8" customFormat="1" ht="11.25" customHeight="1" x14ac:dyDescent="0.2">
      <c r="A238" s="17" t="s">
        <v>55</v>
      </c>
      <c r="B238" s="16">
        <v>31.187999999999999</v>
      </c>
      <c r="C238" s="16" t="s">
        <v>4</v>
      </c>
      <c r="D238" s="16" t="s">
        <v>4</v>
      </c>
      <c r="E238" s="15" t="s">
        <v>4</v>
      </c>
      <c r="F238" s="14">
        <f>SUM(B238:E238)</f>
        <v>31.187999999999999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</row>
    <row r="239" spans="1:253" s="8" customFormat="1" ht="11.25" customHeight="1" x14ac:dyDescent="0.2">
      <c r="A239" s="44" t="s">
        <v>19</v>
      </c>
      <c r="B239" s="23">
        <v>12.066000000000001</v>
      </c>
      <c r="C239" s="23" t="s">
        <v>4</v>
      </c>
      <c r="D239" s="23" t="s">
        <v>4</v>
      </c>
      <c r="E239" s="23" t="s">
        <v>4</v>
      </c>
      <c r="F239" s="18">
        <f>SUM(B239:E239)</f>
        <v>12.066000000000001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</row>
    <row r="240" spans="1:253" s="8" customFormat="1" ht="11.25" customHeight="1" x14ac:dyDescent="0.2">
      <c r="A240" s="17" t="s">
        <v>18</v>
      </c>
      <c r="B240" s="14">
        <v>1007.561</v>
      </c>
      <c r="C240" s="14">
        <v>204.11600000000001</v>
      </c>
      <c r="D240" s="16" t="s">
        <v>4</v>
      </c>
      <c r="E240" s="16" t="s">
        <v>4</v>
      </c>
      <c r="F240" s="14">
        <f>SUM(B240:E240)</f>
        <v>1211.6770000000001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</row>
    <row r="241" spans="1:249" s="8" customFormat="1" ht="11.25" customHeight="1" x14ac:dyDescent="0.2">
      <c r="A241" s="44" t="s">
        <v>14</v>
      </c>
      <c r="B241" s="23">
        <v>73.918000000000006</v>
      </c>
      <c r="C241" s="23" t="s">
        <v>4</v>
      </c>
      <c r="D241" s="23" t="s">
        <v>4</v>
      </c>
      <c r="E241" s="23" t="s">
        <v>4</v>
      </c>
      <c r="F241" s="18">
        <f>SUM(B241:E241)</f>
        <v>73.918000000000006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</row>
    <row r="242" spans="1:249" s="8" customFormat="1" ht="11.25" customHeight="1" x14ac:dyDescent="0.2">
      <c r="A242" s="17" t="s">
        <v>12</v>
      </c>
      <c r="B242" s="16">
        <v>53.535000000000004</v>
      </c>
      <c r="C242" s="16" t="s">
        <v>4</v>
      </c>
      <c r="D242" s="16" t="s">
        <v>4</v>
      </c>
      <c r="E242" s="16" t="s">
        <v>4</v>
      </c>
      <c r="F242" s="14">
        <f>SUM(B242:E242)</f>
        <v>53.535000000000004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</row>
    <row r="243" spans="1:249" s="8" customFormat="1" ht="11.25" customHeight="1" x14ac:dyDescent="0.2">
      <c r="A243" s="44" t="s">
        <v>11</v>
      </c>
      <c r="B243" s="18">
        <v>10.637</v>
      </c>
      <c r="C243" s="23" t="s">
        <v>4</v>
      </c>
      <c r="D243" s="23" t="s">
        <v>4</v>
      </c>
      <c r="E243" s="23" t="s">
        <v>4</v>
      </c>
      <c r="F243" s="18">
        <f>SUM(B243:E243)</f>
        <v>10.637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</row>
    <row r="244" spans="1:249" s="8" customFormat="1" ht="11.25" customHeight="1" x14ac:dyDescent="0.2">
      <c r="A244" s="62" t="s">
        <v>10</v>
      </c>
      <c r="B244" s="60">
        <v>3652.578</v>
      </c>
      <c r="C244" s="60">
        <v>6200.9659999999994</v>
      </c>
      <c r="D244" s="60">
        <v>2193.866</v>
      </c>
      <c r="E244" s="63" t="s">
        <v>4</v>
      </c>
      <c r="F244" s="60">
        <f>SUM(B244:E244)</f>
        <v>12047.41</v>
      </c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6"/>
      <c r="HF244" s="56"/>
      <c r="HG244" s="56"/>
      <c r="HH244" s="56"/>
      <c r="HI244" s="56"/>
      <c r="HJ244" s="56"/>
      <c r="HK244" s="56"/>
      <c r="HL244" s="56"/>
      <c r="HM244" s="56"/>
      <c r="HN244" s="56"/>
      <c r="HO244" s="56"/>
      <c r="HP244" s="56"/>
      <c r="HQ244" s="56"/>
      <c r="HR244" s="56"/>
      <c r="HS244" s="56"/>
      <c r="HT244" s="56"/>
      <c r="HU244" s="56"/>
      <c r="HV244" s="56"/>
      <c r="HW244" s="56"/>
      <c r="HX244" s="56"/>
      <c r="HY244" s="56"/>
      <c r="HZ244" s="56"/>
      <c r="IA244" s="56"/>
      <c r="IB244" s="56"/>
      <c r="IC244" s="56"/>
      <c r="ID244" s="56"/>
      <c r="IE244" s="56"/>
      <c r="IF244" s="56"/>
      <c r="IG244" s="56"/>
      <c r="IH244" s="56"/>
      <c r="II244" s="56"/>
      <c r="IJ244" s="56"/>
      <c r="IK244" s="56"/>
      <c r="IL244" s="56"/>
      <c r="IM244" s="56"/>
      <c r="IN244" s="56"/>
      <c r="IO244" s="56"/>
    </row>
    <row r="245" spans="1:249" s="8" customFormat="1" ht="11.25" customHeight="1" x14ac:dyDescent="0.2">
      <c r="A245" s="44" t="s">
        <v>7</v>
      </c>
      <c r="B245" s="23">
        <v>27.010999999999999</v>
      </c>
      <c r="C245" s="23" t="s">
        <v>4</v>
      </c>
      <c r="D245" s="23" t="s">
        <v>4</v>
      </c>
      <c r="E245" s="23" t="s">
        <v>4</v>
      </c>
      <c r="F245" s="18">
        <f>SUM(B245:E245)</f>
        <v>27.010999999999999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</row>
    <row r="246" spans="1:249" s="8" customFormat="1" ht="11.25" customHeight="1" x14ac:dyDescent="0.2">
      <c r="A246" s="17"/>
      <c r="B246" s="14"/>
      <c r="C246" s="14"/>
      <c r="D246" s="14"/>
      <c r="E246" s="27"/>
      <c r="F246" s="1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</row>
    <row r="247" spans="1:249" s="8" customFormat="1" ht="11.25" customHeight="1" x14ac:dyDescent="0.2">
      <c r="A247" s="44" t="s">
        <v>6</v>
      </c>
      <c r="B247" s="18">
        <f>SUM(B234:B245)</f>
        <v>6455.4880000000003</v>
      </c>
      <c r="C247" s="18">
        <f>SUM(C234:C245)</f>
        <v>6410.4489999999996</v>
      </c>
      <c r="D247" s="18">
        <f>SUM(D234:D245)</f>
        <v>2193.866</v>
      </c>
      <c r="E247" s="23" t="s">
        <v>4</v>
      </c>
      <c r="F247" s="18">
        <f>SUM(F234:F245)</f>
        <v>15059.803000000002</v>
      </c>
      <c r="G247" s="5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</row>
    <row r="248" spans="1:249" s="8" customFormat="1" ht="11.25" customHeight="1" x14ac:dyDescent="0.2">
      <c r="A248" s="17"/>
      <c r="B248" s="14"/>
      <c r="C248" s="14"/>
      <c r="D248" s="14"/>
      <c r="E248" s="27"/>
      <c r="F248" s="1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</row>
    <row r="249" spans="1:249" s="8" customFormat="1" ht="11.25" customHeight="1" x14ac:dyDescent="0.2">
      <c r="A249" s="44" t="s">
        <v>5</v>
      </c>
      <c r="B249" s="23" t="s">
        <v>4</v>
      </c>
      <c r="C249" s="23" t="s">
        <v>4</v>
      </c>
      <c r="D249" s="23" t="s">
        <v>4</v>
      </c>
      <c r="E249" s="22" t="s">
        <v>4</v>
      </c>
      <c r="F249" s="23">
        <v>1080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</row>
    <row r="250" spans="1:249" s="8" customFormat="1" ht="11.25" customHeight="1" thickBot="1" x14ac:dyDescent="0.25">
      <c r="A250" s="43"/>
      <c r="B250" s="41"/>
      <c r="C250" s="41"/>
      <c r="D250" s="41"/>
      <c r="E250" s="42"/>
      <c r="F250" s="5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</row>
    <row r="251" spans="1:249" s="8" customFormat="1" ht="11.25" customHeight="1" thickBot="1" x14ac:dyDescent="0.25">
      <c r="A251" s="40" t="s">
        <v>3</v>
      </c>
      <c r="B251" s="9">
        <f>SUM(B247:B249)</f>
        <v>6455.4880000000003</v>
      </c>
      <c r="C251" s="9">
        <f>SUM(C247:C249)</f>
        <v>6410.4489999999996</v>
      </c>
      <c r="D251" s="9">
        <f>SUM(D247:D249)</f>
        <v>2193.866</v>
      </c>
      <c r="E251" s="64" t="s">
        <v>4</v>
      </c>
      <c r="F251" s="9">
        <f>SUM(F247:F249)</f>
        <v>16139.803000000002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</row>
    <row r="252" spans="1:249" ht="7.5" customHeight="1" x14ac:dyDescent="0.2">
      <c r="A252" s="6"/>
      <c r="B252" s="6"/>
      <c r="C252" s="6"/>
      <c r="D252" s="6"/>
      <c r="E252" s="7"/>
      <c r="F252" s="6"/>
    </row>
    <row r="253" spans="1:249" ht="11.25" customHeight="1" x14ac:dyDescent="0.2">
      <c r="A253" s="5" t="s">
        <v>1</v>
      </c>
      <c r="B253" s="4" t="s">
        <v>0</v>
      </c>
      <c r="C253" s="4"/>
      <c r="I253" s="3"/>
    </row>
    <row r="257" spans="1:253" ht="15.75" x14ac:dyDescent="0.2">
      <c r="A257" s="37" t="s">
        <v>38</v>
      </c>
      <c r="B257" s="36" t="s">
        <v>61</v>
      </c>
      <c r="C257" s="35"/>
      <c r="D257" s="34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5"/>
      <c r="FZ257" s="35"/>
      <c r="GA257" s="35"/>
      <c r="GB257" s="35"/>
      <c r="GC257" s="35"/>
      <c r="GD257" s="35"/>
      <c r="GE257" s="35"/>
      <c r="GF257" s="35"/>
      <c r="GG257" s="35"/>
      <c r="GH257" s="35"/>
      <c r="GI257" s="35"/>
      <c r="GJ257" s="35"/>
      <c r="GK257" s="35"/>
      <c r="GL257" s="35"/>
      <c r="GM257" s="35"/>
      <c r="GN257" s="35"/>
      <c r="GO257" s="35"/>
      <c r="GP257" s="35"/>
      <c r="GQ257" s="35"/>
      <c r="GR257" s="35"/>
      <c r="GS257" s="35"/>
      <c r="GT257" s="35"/>
      <c r="GU257" s="35"/>
      <c r="GV257" s="35"/>
      <c r="GW257" s="35"/>
      <c r="GX257" s="35"/>
      <c r="GY257" s="35"/>
      <c r="GZ257" s="35"/>
      <c r="HA257" s="35"/>
      <c r="HB257" s="35"/>
      <c r="HC257" s="35"/>
      <c r="HD257" s="35"/>
      <c r="HE257" s="35"/>
      <c r="HF257" s="35"/>
      <c r="HG257" s="35"/>
      <c r="HH257" s="35"/>
      <c r="HI257" s="35"/>
      <c r="HJ257" s="35"/>
      <c r="HK257" s="35"/>
      <c r="HL257" s="35"/>
      <c r="HM257" s="35"/>
      <c r="HN257" s="35"/>
      <c r="HO257" s="35"/>
      <c r="HP257" s="35"/>
      <c r="HQ257" s="35"/>
      <c r="HR257" s="35"/>
      <c r="HS257" s="35"/>
      <c r="HT257" s="35"/>
      <c r="HU257" s="35"/>
      <c r="HV257" s="35"/>
      <c r="HW257" s="35"/>
      <c r="HX257" s="35"/>
      <c r="HY257" s="35"/>
      <c r="HZ257" s="35"/>
      <c r="IA257" s="35"/>
      <c r="IB257" s="35"/>
      <c r="IC257" s="35"/>
      <c r="ID257" s="35"/>
      <c r="IE257" s="35"/>
      <c r="IF257" s="35"/>
      <c r="IG257" s="35"/>
      <c r="IH257" s="35"/>
      <c r="II257" s="35"/>
      <c r="IJ257" s="35"/>
      <c r="IK257" s="35"/>
      <c r="IL257" s="35"/>
      <c r="IM257" s="35"/>
      <c r="IN257" s="35"/>
      <c r="IO257" s="35"/>
      <c r="IP257" s="57"/>
      <c r="IQ257" s="57"/>
      <c r="IR257" s="57"/>
      <c r="IS257" s="57"/>
    </row>
    <row r="258" spans="1:253" x14ac:dyDescent="0.2">
      <c r="A258" s="33"/>
      <c r="B258" s="33" t="s">
        <v>36</v>
      </c>
      <c r="C258" s="33"/>
      <c r="D258" s="53"/>
    </row>
    <row r="259" spans="1:253" ht="7.5" customHeight="1" thickBot="1" x14ac:dyDescent="0.25">
      <c r="A259" s="32"/>
      <c r="B259" s="32"/>
      <c r="C259" s="32"/>
      <c r="D259" s="32"/>
      <c r="E259" s="52"/>
      <c r="F259" s="32"/>
    </row>
    <row r="260" spans="1:253" s="49" customFormat="1" ht="26.25" thickBot="1" x14ac:dyDescent="0.25">
      <c r="A260" s="29" t="s">
        <v>35</v>
      </c>
      <c r="B260" s="28" t="s">
        <v>34</v>
      </c>
      <c r="C260" s="28" t="s">
        <v>33</v>
      </c>
      <c r="D260" s="28" t="s">
        <v>32</v>
      </c>
      <c r="E260" s="51" t="s">
        <v>44</v>
      </c>
      <c r="F260" s="28" t="s">
        <v>3</v>
      </c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50"/>
      <c r="IE260" s="50"/>
      <c r="IF260" s="50"/>
      <c r="IG260" s="50"/>
      <c r="IH260" s="50"/>
      <c r="II260" s="50"/>
      <c r="IJ260" s="50"/>
      <c r="IK260" s="50"/>
      <c r="IL260" s="50"/>
      <c r="IM260" s="50"/>
      <c r="IN260" s="50"/>
      <c r="IO260" s="50"/>
    </row>
    <row r="261" spans="1:253" s="49" customFormat="1" ht="12" x14ac:dyDescent="0.2">
      <c r="A261" s="17" t="s">
        <v>43</v>
      </c>
      <c r="B261" s="14">
        <v>166</v>
      </c>
      <c r="C261" s="16" t="s">
        <v>4</v>
      </c>
      <c r="D261" s="16" t="s">
        <v>4</v>
      </c>
      <c r="E261" s="16" t="s">
        <v>4</v>
      </c>
      <c r="F261" s="14">
        <f>SUM(B261:E261)</f>
        <v>166</v>
      </c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50"/>
      <c r="HZ261" s="50"/>
      <c r="IA261" s="50"/>
      <c r="IB261" s="50"/>
      <c r="IC261" s="50"/>
      <c r="ID261" s="50"/>
      <c r="IE261" s="50"/>
      <c r="IF261" s="50"/>
      <c r="IG261" s="50"/>
      <c r="IH261" s="50"/>
      <c r="II261" s="50"/>
      <c r="IJ261" s="50"/>
      <c r="IK261" s="50"/>
      <c r="IL261" s="50"/>
      <c r="IM261" s="50"/>
      <c r="IN261" s="50"/>
      <c r="IO261" s="50"/>
    </row>
    <row r="262" spans="1:253" s="49" customFormat="1" ht="12" x14ac:dyDescent="0.2">
      <c r="A262" s="44" t="s">
        <v>30</v>
      </c>
      <c r="B262" s="18">
        <v>110</v>
      </c>
      <c r="C262" s="23" t="s">
        <v>4</v>
      </c>
      <c r="D262" s="23" t="s">
        <v>4</v>
      </c>
      <c r="E262" s="23" t="s">
        <v>4</v>
      </c>
      <c r="F262" s="18">
        <f>SUM(B262:E262)</f>
        <v>110</v>
      </c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  <c r="HX262" s="50"/>
      <c r="HY262" s="50"/>
      <c r="HZ262" s="50"/>
      <c r="IA262" s="50"/>
      <c r="IB262" s="50"/>
      <c r="IC262" s="50"/>
      <c r="ID262" s="50"/>
      <c r="IE262" s="50"/>
      <c r="IF262" s="50"/>
      <c r="IG262" s="50"/>
      <c r="IH262" s="50"/>
      <c r="II262" s="50"/>
      <c r="IJ262" s="50"/>
      <c r="IK262" s="50"/>
      <c r="IL262" s="50"/>
      <c r="IM262" s="50"/>
      <c r="IN262" s="50"/>
      <c r="IO262" s="50"/>
    </row>
    <row r="263" spans="1:253" s="8" customFormat="1" ht="11.25" customHeight="1" x14ac:dyDescent="0.2">
      <c r="A263" s="17" t="s">
        <v>29</v>
      </c>
      <c r="B263" s="14">
        <v>2297</v>
      </c>
      <c r="C263" s="16" t="s">
        <v>4</v>
      </c>
      <c r="D263" s="16" t="s">
        <v>4</v>
      </c>
      <c r="E263" s="16" t="s">
        <v>4</v>
      </c>
      <c r="F263" s="14">
        <f>SUM(B263:E263)</f>
        <v>2297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</row>
    <row r="264" spans="1:253" s="8" customFormat="1" ht="11.25" customHeight="1" x14ac:dyDescent="0.2">
      <c r="A264" s="44" t="s">
        <v>27</v>
      </c>
      <c r="B264" s="23">
        <v>69</v>
      </c>
      <c r="C264" s="18">
        <v>7</v>
      </c>
      <c r="D264" s="23" t="s">
        <v>4</v>
      </c>
      <c r="E264" s="23" t="s">
        <v>4</v>
      </c>
      <c r="F264" s="18">
        <f>SUM(B264:E264)</f>
        <v>76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</row>
    <row r="265" spans="1:253" s="8" customFormat="1" ht="11.25" customHeight="1" x14ac:dyDescent="0.2">
      <c r="A265" s="17" t="s">
        <v>55</v>
      </c>
      <c r="B265" s="16">
        <v>91</v>
      </c>
      <c r="C265" s="16" t="s">
        <v>4</v>
      </c>
      <c r="D265" s="16" t="s">
        <v>4</v>
      </c>
      <c r="E265" s="15" t="s">
        <v>4</v>
      </c>
      <c r="F265" s="14">
        <f>SUM(B265:E265)</f>
        <v>91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</row>
    <row r="266" spans="1:253" s="8" customFormat="1" ht="11.25" customHeight="1" x14ac:dyDescent="0.2">
      <c r="A266" s="44" t="s">
        <v>19</v>
      </c>
      <c r="B266" s="23">
        <v>37</v>
      </c>
      <c r="C266" s="23" t="s">
        <v>4</v>
      </c>
      <c r="D266" s="23" t="s">
        <v>4</v>
      </c>
      <c r="E266" s="23" t="s">
        <v>4</v>
      </c>
      <c r="F266" s="18">
        <f>SUM(B266:E266)</f>
        <v>37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</row>
    <row r="267" spans="1:253" s="8" customFormat="1" ht="11.25" customHeight="1" x14ac:dyDescent="0.2">
      <c r="A267" s="17" t="s">
        <v>18</v>
      </c>
      <c r="B267" s="14">
        <v>1820</v>
      </c>
      <c r="C267" s="14">
        <v>122</v>
      </c>
      <c r="D267" s="16" t="s">
        <v>4</v>
      </c>
      <c r="E267" s="16" t="s">
        <v>4</v>
      </c>
      <c r="F267" s="14">
        <f>SUM(B267:E267)</f>
        <v>1942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</row>
    <row r="268" spans="1:253" s="8" customFormat="1" ht="11.25" customHeight="1" x14ac:dyDescent="0.2">
      <c r="A268" s="44" t="s">
        <v>14</v>
      </c>
      <c r="B268" s="23">
        <v>82</v>
      </c>
      <c r="C268" s="23" t="s">
        <v>4</v>
      </c>
      <c r="D268" s="23" t="s">
        <v>4</v>
      </c>
      <c r="E268" s="23" t="s">
        <v>4</v>
      </c>
      <c r="F268" s="18">
        <f>SUM(B268:E268)</f>
        <v>82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</row>
    <row r="269" spans="1:253" s="8" customFormat="1" ht="11.25" customHeight="1" x14ac:dyDescent="0.2">
      <c r="A269" s="17" t="s">
        <v>11</v>
      </c>
      <c r="B269" s="14">
        <v>21</v>
      </c>
      <c r="C269" s="16" t="s">
        <v>4</v>
      </c>
      <c r="D269" s="16" t="s">
        <v>4</v>
      </c>
      <c r="E269" s="16" t="s">
        <v>4</v>
      </c>
      <c r="F269" s="14">
        <f>SUM(B269:E269)</f>
        <v>21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</row>
    <row r="270" spans="1:253" s="8" customFormat="1" ht="11.25" customHeight="1" x14ac:dyDescent="0.2">
      <c r="A270" s="45" t="s">
        <v>10</v>
      </c>
      <c r="B270" s="24">
        <v>4614</v>
      </c>
      <c r="C270" s="24">
        <v>6082</v>
      </c>
      <c r="D270" s="24">
        <v>2421</v>
      </c>
      <c r="E270" s="25" t="s">
        <v>4</v>
      </c>
      <c r="F270" s="24">
        <f>SUM(B270:E270)</f>
        <v>13117</v>
      </c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  <c r="FL270" s="56"/>
      <c r="FM270" s="56"/>
      <c r="FN270" s="56"/>
      <c r="FO270" s="56"/>
      <c r="FP270" s="56"/>
      <c r="FQ270" s="56"/>
      <c r="FR270" s="56"/>
      <c r="FS270" s="56"/>
      <c r="FT270" s="56"/>
      <c r="FU270" s="56"/>
      <c r="FV270" s="56"/>
      <c r="FW270" s="56"/>
      <c r="FX270" s="56"/>
      <c r="FY270" s="56"/>
      <c r="FZ270" s="56"/>
      <c r="GA270" s="56"/>
      <c r="GB270" s="56"/>
      <c r="GC270" s="56"/>
      <c r="GD270" s="56"/>
      <c r="GE270" s="56"/>
      <c r="GF270" s="56"/>
      <c r="GG270" s="56"/>
      <c r="GH270" s="56"/>
      <c r="GI270" s="56"/>
      <c r="GJ270" s="56"/>
      <c r="GK270" s="56"/>
      <c r="GL270" s="56"/>
      <c r="GM270" s="56"/>
      <c r="GN270" s="56"/>
      <c r="GO270" s="56"/>
      <c r="GP270" s="56"/>
      <c r="GQ270" s="56"/>
      <c r="GR270" s="56"/>
      <c r="GS270" s="56"/>
      <c r="GT270" s="56"/>
      <c r="GU270" s="56"/>
      <c r="GV270" s="56"/>
      <c r="GW270" s="56"/>
      <c r="GX270" s="56"/>
      <c r="GY270" s="56"/>
      <c r="GZ270" s="56"/>
      <c r="HA270" s="56"/>
      <c r="HB270" s="56"/>
      <c r="HC270" s="56"/>
      <c r="HD270" s="56"/>
      <c r="HE270" s="56"/>
      <c r="HF270" s="56"/>
      <c r="HG270" s="56"/>
      <c r="HH270" s="56"/>
      <c r="HI270" s="56"/>
      <c r="HJ270" s="56"/>
      <c r="HK270" s="56"/>
      <c r="HL270" s="56"/>
      <c r="HM270" s="56"/>
      <c r="HN270" s="56"/>
      <c r="HO270" s="56"/>
      <c r="HP270" s="56"/>
      <c r="HQ270" s="56"/>
      <c r="HR270" s="56"/>
      <c r="HS270" s="56"/>
      <c r="HT270" s="56"/>
      <c r="HU270" s="56"/>
      <c r="HV270" s="56"/>
      <c r="HW270" s="56"/>
      <c r="HX270" s="56"/>
      <c r="HY270" s="56"/>
      <c r="HZ270" s="56"/>
      <c r="IA270" s="56"/>
      <c r="IB270" s="56"/>
      <c r="IC270" s="56"/>
      <c r="ID270" s="56"/>
      <c r="IE270" s="56"/>
      <c r="IF270" s="56"/>
      <c r="IG270" s="56"/>
      <c r="IH270" s="56"/>
      <c r="II270" s="56"/>
      <c r="IJ270" s="56"/>
      <c r="IK270" s="56"/>
      <c r="IL270" s="56"/>
      <c r="IM270" s="56"/>
      <c r="IN270" s="56"/>
      <c r="IO270" s="56"/>
    </row>
    <row r="271" spans="1:253" s="8" customFormat="1" ht="11.25" customHeight="1" x14ac:dyDescent="0.2">
      <c r="A271" s="17" t="s">
        <v>7</v>
      </c>
      <c r="B271" s="16">
        <v>19</v>
      </c>
      <c r="C271" s="16" t="s">
        <v>4</v>
      </c>
      <c r="D271" s="16" t="s">
        <v>4</v>
      </c>
      <c r="E271" s="16" t="s">
        <v>4</v>
      </c>
      <c r="F271" s="14">
        <f>SUM(B271:E271)</f>
        <v>19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</row>
    <row r="272" spans="1:253" s="8" customFormat="1" ht="11.25" customHeight="1" x14ac:dyDescent="0.2">
      <c r="A272" s="44"/>
      <c r="B272" s="18"/>
      <c r="C272" s="18"/>
      <c r="D272" s="18"/>
      <c r="E272" s="19"/>
      <c r="F272" s="1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</row>
    <row r="273" spans="1:253" s="8" customFormat="1" ht="11.25" customHeight="1" x14ac:dyDescent="0.2">
      <c r="A273" s="17" t="s">
        <v>6</v>
      </c>
      <c r="B273" s="14">
        <v>9326</v>
      </c>
      <c r="C273" s="14">
        <v>6211</v>
      </c>
      <c r="D273" s="14">
        <v>2421</v>
      </c>
      <c r="E273" s="16" t="s">
        <v>4</v>
      </c>
      <c r="F273" s="14">
        <f>SUM(F261:F271)</f>
        <v>17958</v>
      </c>
      <c r="G273" s="5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</row>
    <row r="274" spans="1:253" s="8" customFormat="1" ht="11.25" customHeight="1" x14ac:dyDescent="0.2">
      <c r="A274" s="44"/>
      <c r="B274" s="18"/>
      <c r="C274" s="18"/>
      <c r="D274" s="18"/>
      <c r="E274" s="19"/>
      <c r="F274" s="1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</row>
    <row r="275" spans="1:253" s="8" customFormat="1" ht="11.25" customHeight="1" x14ac:dyDescent="0.2">
      <c r="A275" s="17" t="s">
        <v>5</v>
      </c>
      <c r="B275" s="16" t="s">
        <v>4</v>
      </c>
      <c r="C275" s="16" t="s">
        <v>4</v>
      </c>
      <c r="D275" s="16" t="s">
        <v>4</v>
      </c>
      <c r="E275" s="15" t="s">
        <v>4</v>
      </c>
      <c r="F275" s="16">
        <v>1080.7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</row>
    <row r="276" spans="1:253" s="8" customFormat="1" ht="11.25" customHeight="1" thickBot="1" x14ac:dyDescent="0.25">
      <c r="A276" s="54"/>
      <c r="B276" s="11"/>
      <c r="C276" s="11"/>
      <c r="D276" s="11"/>
      <c r="E276" s="12"/>
      <c r="F276" s="59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</row>
    <row r="277" spans="1:253" s="8" customFormat="1" ht="11.25" customHeight="1" thickBot="1" x14ac:dyDescent="0.25">
      <c r="A277" s="40" t="s">
        <v>3</v>
      </c>
      <c r="B277" s="9">
        <f>SUM(B273:B275)</f>
        <v>9326</v>
      </c>
      <c r="C277" s="9">
        <f>SUM(C273:C275)</f>
        <v>6211</v>
      </c>
      <c r="D277" s="9">
        <f>SUM(D273:D275)</f>
        <v>2421</v>
      </c>
      <c r="E277" s="9">
        <f>SUM(E273:E275)</f>
        <v>0</v>
      </c>
      <c r="F277" s="9">
        <f>SUM(F273:F275)</f>
        <v>19038.7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</row>
    <row r="278" spans="1:253" ht="7.5" customHeight="1" x14ac:dyDescent="0.2">
      <c r="A278" s="6"/>
      <c r="B278" s="6"/>
      <c r="C278" s="6"/>
      <c r="D278" s="6"/>
      <c r="E278" s="7"/>
      <c r="F278" s="6"/>
    </row>
    <row r="279" spans="1:253" ht="11.25" customHeight="1" x14ac:dyDescent="0.2">
      <c r="A279" s="5" t="s">
        <v>1</v>
      </c>
      <c r="B279" s="4" t="s">
        <v>0</v>
      </c>
      <c r="C279" s="4"/>
      <c r="I279" s="3"/>
    </row>
    <row r="283" spans="1:253" ht="15.75" x14ac:dyDescent="0.2">
      <c r="A283" s="37" t="s">
        <v>38</v>
      </c>
      <c r="B283" s="36" t="s">
        <v>60</v>
      </c>
      <c r="C283" s="35"/>
      <c r="D283" s="34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  <c r="FB283" s="35"/>
      <c r="FC283" s="35"/>
      <c r="FD283" s="35"/>
      <c r="FE283" s="35"/>
      <c r="FF283" s="35"/>
      <c r="FG283" s="35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5"/>
      <c r="FX283" s="35"/>
      <c r="FY283" s="35"/>
      <c r="FZ283" s="35"/>
      <c r="GA283" s="35"/>
      <c r="GB283" s="35"/>
      <c r="GC283" s="35"/>
      <c r="GD283" s="35"/>
      <c r="GE283" s="35"/>
      <c r="GF283" s="35"/>
      <c r="GG283" s="35"/>
      <c r="GH283" s="35"/>
      <c r="GI283" s="35"/>
      <c r="GJ283" s="35"/>
      <c r="GK283" s="35"/>
      <c r="GL283" s="35"/>
      <c r="GM283" s="35"/>
      <c r="GN283" s="35"/>
      <c r="GO283" s="35"/>
      <c r="GP283" s="35"/>
      <c r="GQ283" s="35"/>
      <c r="GR283" s="35"/>
      <c r="GS283" s="35"/>
      <c r="GT283" s="35"/>
      <c r="GU283" s="35"/>
      <c r="GV283" s="35"/>
      <c r="GW283" s="35"/>
      <c r="GX283" s="35"/>
      <c r="GY283" s="35"/>
      <c r="GZ283" s="35"/>
      <c r="HA283" s="35"/>
      <c r="HB283" s="35"/>
      <c r="HC283" s="35"/>
      <c r="HD283" s="35"/>
      <c r="HE283" s="35"/>
      <c r="HF283" s="35"/>
      <c r="HG283" s="35"/>
      <c r="HH283" s="35"/>
      <c r="HI283" s="35"/>
      <c r="HJ283" s="35"/>
      <c r="HK283" s="35"/>
      <c r="HL283" s="35"/>
      <c r="HM283" s="35"/>
      <c r="HN283" s="35"/>
      <c r="HO283" s="35"/>
      <c r="HP283" s="35"/>
      <c r="HQ283" s="35"/>
      <c r="HR283" s="35"/>
      <c r="HS283" s="35"/>
      <c r="HT283" s="35"/>
      <c r="HU283" s="35"/>
      <c r="HV283" s="35"/>
      <c r="HW283" s="35"/>
      <c r="HX283" s="35"/>
      <c r="HY283" s="35"/>
      <c r="HZ283" s="35"/>
      <c r="IA283" s="35"/>
      <c r="IB283" s="35"/>
      <c r="IC283" s="35"/>
      <c r="ID283" s="35"/>
      <c r="IE283" s="35"/>
      <c r="IF283" s="35"/>
      <c r="IG283" s="35"/>
      <c r="IH283" s="35"/>
      <c r="II283" s="35"/>
      <c r="IJ283" s="35"/>
      <c r="IK283" s="35"/>
      <c r="IL283" s="35"/>
      <c r="IM283" s="35"/>
      <c r="IN283" s="35"/>
      <c r="IO283" s="35"/>
      <c r="IP283" s="57"/>
      <c r="IQ283" s="57"/>
      <c r="IR283" s="57"/>
      <c r="IS283" s="57"/>
    </row>
    <row r="284" spans="1:253" x14ac:dyDescent="0.2">
      <c r="A284" s="33"/>
      <c r="B284" s="33" t="s">
        <v>36</v>
      </c>
      <c r="C284" s="33"/>
      <c r="D284" s="53"/>
    </row>
    <row r="285" spans="1:253" ht="7.5" customHeight="1" thickBot="1" x14ac:dyDescent="0.25">
      <c r="A285" s="32"/>
      <c r="B285" s="32"/>
      <c r="C285" s="32"/>
      <c r="D285" s="32"/>
      <c r="E285" s="52"/>
      <c r="F285" s="32"/>
    </row>
    <row r="286" spans="1:253" s="49" customFormat="1" ht="26.25" thickBot="1" x14ac:dyDescent="0.25">
      <c r="A286" s="29" t="s">
        <v>35</v>
      </c>
      <c r="B286" s="28" t="s">
        <v>34</v>
      </c>
      <c r="C286" s="28" t="s">
        <v>33</v>
      </c>
      <c r="D286" s="28" t="s">
        <v>32</v>
      </c>
      <c r="E286" s="51" t="s">
        <v>44</v>
      </c>
      <c r="F286" s="28" t="s">
        <v>3</v>
      </c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0"/>
      <c r="HV286" s="50"/>
      <c r="HW286" s="50"/>
      <c r="HX286" s="50"/>
      <c r="HY286" s="50"/>
      <c r="HZ286" s="50"/>
      <c r="IA286" s="50"/>
      <c r="IB286" s="50"/>
      <c r="IC286" s="50"/>
      <c r="ID286" s="50"/>
      <c r="IE286" s="50"/>
      <c r="IF286" s="50"/>
      <c r="IG286" s="50"/>
      <c r="IH286" s="50"/>
      <c r="II286" s="50"/>
      <c r="IJ286" s="50"/>
      <c r="IK286" s="50"/>
      <c r="IL286" s="50"/>
      <c r="IM286" s="50"/>
      <c r="IN286" s="50"/>
      <c r="IO286" s="50"/>
    </row>
    <row r="287" spans="1:253" s="49" customFormat="1" ht="12" x14ac:dyDescent="0.2">
      <c r="A287" s="17" t="s">
        <v>43</v>
      </c>
      <c r="B287" s="14">
        <v>433</v>
      </c>
      <c r="C287" s="16" t="s">
        <v>4</v>
      </c>
      <c r="D287" s="16" t="s">
        <v>4</v>
      </c>
      <c r="E287" s="16" t="s">
        <v>4</v>
      </c>
      <c r="F287" s="14">
        <f>SUM(B287:E287)</f>
        <v>433</v>
      </c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50"/>
      <c r="IE287" s="50"/>
      <c r="IF287" s="50"/>
      <c r="IG287" s="50"/>
      <c r="IH287" s="50"/>
      <c r="II287" s="50"/>
      <c r="IJ287" s="50"/>
      <c r="IK287" s="50"/>
      <c r="IL287" s="50"/>
      <c r="IM287" s="50"/>
      <c r="IN287" s="50"/>
      <c r="IO287" s="50"/>
    </row>
    <row r="288" spans="1:253" s="49" customFormat="1" ht="12" x14ac:dyDescent="0.2">
      <c r="A288" s="44" t="s">
        <v>30</v>
      </c>
      <c r="B288" s="18">
        <v>93</v>
      </c>
      <c r="C288" s="23" t="s">
        <v>4</v>
      </c>
      <c r="D288" s="23" t="s">
        <v>4</v>
      </c>
      <c r="E288" s="23" t="s">
        <v>4</v>
      </c>
      <c r="F288" s="18">
        <f>SUM(B288:E288)</f>
        <v>93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  <c r="GQ288" s="50"/>
      <c r="GR288" s="50"/>
      <c r="GS288" s="50"/>
      <c r="GT288" s="50"/>
      <c r="GU288" s="50"/>
      <c r="GV288" s="50"/>
      <c r="GW288" s="50"/>
      <c r="GX288" s="50"/>
      <c r="GY288" s="50"/>
      <c r="GZ288" s="50"/>
      <c r="HA288" s="50"/>
      <c r="HB288" s="50"/>
      <c r="HC288" s="50"/>
      <c r="HD288" s="50"/>
      <c r="HE288" s="50"/>
      <c r="HF288" s="50"/>
      <c r="HG288" s="50"/>
      <c r="HH288" s="50"/>
      <c r="HI288" s="50"/>
      <c r="HJ288" s="50"/>
      <c r="HK288" s="50"/>
      <c r="HL288" s="50"/>
      <c r="HM288" s="50"/>
      <c r="HN288" s="50"/>
      <c r="HO288" s="50"/>
      <c r="HP288" s="50"/>
      <c r="HQ288" s="50"/>
      <c r="HR288" s="50"/>
      <c r="HS288" s="50"/>
      <c r="HT288" s="50"/>
      <c r="HU288" s="50"/>
      <c r="HV288" s="50"/>
      <c r="HW288" s="50"/>
      <c r="HX288" s="50"/>
      <c r="HY288" s="50"/>
      <c r="HZ288" s="50"/>
      <c r="IA288" s="50"/>
      <c r="IB288" s="50"/>
      <c r="IC288" s="50"/>
      <c r="ID288" s="50"/>
      <c r="IE288" s="50"/>
      <c r="IF288" s="50"/>
      <c r="IG288" s="50"/>
      <c r="IH288" s="50"/>
      <c r="II288" s="50"/>
      <c r="IJ288" s="50"/>
      <c r="IK288" s="50"/>
      <c r="IL288" s="50"/>
      <c r="IM288" s="50"/>
      <c r="IN288" s="50"/>
      <c r="IO288" s="50"/>
    </row>
    <row r="289" spans="1:249" s="8" customFormat="1" ht="11.25" customHeight="1" x14ac:dyDescent="0.2">
      <c r="A289" s="17" t="s">
        <v>29</v>
      </c>
      <c r="B289" s="14">
        <v>2094</v>
      </c>
      <c r="C289" s="16" t="s">
        <v>4</v>
      </c>
      <c r="D289" s="16" t="s">
        <v>4</v>
      </c>
      <c r="E289" s="16" t="s">
        <v>4</v>
      </c>
      <c r="F289" s="14">
        <f>SUM(B289:E289)</f>
        <v>2094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</row>
    <row r="290" spans="1:249" s="8" customFormat="1" ht="11.25" customHeight="1" x14ac:dyDescent="0.2">
      <c r="A290" s="44" t="s">
        <v>28</v>
      </c>
      <c r="B290" s="18">
        <v>28</v>
      </c>
      <c r="C290" s="23" t="s">
        <v>4</v>
      </c>
      <c r="D290" s="23" t="s">
        <v>4</v>
      </c>
      <c r="E290" s="23" t="s">
        <v>4</v>
      </c>
      <c r="F290" s="18">
        <f>SUM(B290:E290)</f>
        <v>28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</row>
    <row r="291" spans="1:249" s="8" customFormat="1" ht="11.25" customHeight="1" x14ac:dyDescent="0.2">
      <c r="A291" s="17" t="s">
        <v>58</v>
      </c>
      <c r="B291" s="16" t="s">
        <v>4</v>
      </c>
      <c r="C291" s="16" t="s">
        <v>4</v>
      </c>
      <c r="D291" s="16" t="s">
        <v>4</v>
      </c>
      <c r="E291" s="16">
        <v>45</v>
      </c>
      <c r="F291" s="14">
        <f>SUM(B291:E291)</f>
        <v>45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</row>
    <row r="292" spans="1:249" s="8" customFormat="1" ht="11.25" customHeight="1" x14ac:dyDescent="0.2">
      <c r="A292" s="44" t="s">
        <v>27</v>
      </c>
      <c r="B292" s="23">
        <v>69</v>
      </c>
      <c r="C292" s="18">
        <v>9</v>
      </c>
      <c r="D292" s="23" t="s">
        <v>4</v>
      </c>
      <c r="E292" s="23" t="s">
        <v>4</v>
      </c>
      <c r="F292" s="18">
        <f>SUM(B292:E292)</f>
        <v>78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</row>
    <row r="293" spans="1:249" s="8" customFormat="1" ht="11.25" customHeight="1" x14ac:dyDescent="0.2">
      <c r="A293" s="17" t="s">
        <v>55</v>
      </c>
      <c r="B293" s="16">
        <v>308</v>
      </c>
      <c r="C293" s="16" t="s">
        <v>4</v>
      </c>
      <c r="D293" s="16" t="s">
        <v>4</v>
      </c>
      <c r="E293" s="15" t="s">
        <v>4</v>
      </c>
      <c r="F293" s="14">
        <f>SUM(B293:E293)</f>
        <v>308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</row>
    <row r="294" spans="1:249" s="8" customFormat="1" ht="11.25" customHeight="1" x14ac:dyDescent="0.2">
      <c r="A294" s="44" t="s">
        <v>21</v>
      </c>
      <c r="B294" s="23">
        <v>81</v>
      </c>
      <c r="C294" s="23" t="s">
        <v>4</v>
      </c>
      <c r="D294" s="23" t="s">
        <v>4</v>
      </c>
      <c r="E294" s="22" t="s">
        <v>4</v>
      </c>
      <c r="F294" s="18">
        <f>SUM(B294:E294)</f>
        <v>81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</row>
    <row r="295" spans="1:249" s="8" customFormat="1" ht="11.25" customHeight="1" x14ac:dyDescent="0.2">
      <c r="A295" s="17" t="s">
        <v>19</v>
      </c>
      <c r="B295" s="16">
        <v>278</v>
      </c>
      <c r="C295" s="16" t="s">
        <v>4</v>
      </c>
      <c r="D295" s="16" t="s">
        <v>4</v>
      </c>
      <c r="E295" s="16" t="s">
        <v>4</v>
      </c>
      <c r="F295" s="14">
        <f>SUM(B295:E295)</f>
        <v>278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</row>
    <row r="296" spans="1:249" s="8" customFormat="1" ht="11.25" customHeight="1" x14ac:dyDescent="0.2">
      <c r="A296" s="44" t="s">
        <v>18</v>
      </c>
      <c r="B296" s="18">
        <v>1992</v>
      </c>
      <c r="C296" s="18">
        <v>114</v>
      </c>
      <c r="D296" s="23" t="s">
        <v>4</v>
      </c>
      <c r="E296" s="23" t="s">
        <v>4</v>
      </c>
      <c r="F296" s="18">
        <f>SUM(B296:E296)</f>
        <v>2106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</row>
    <row r="297" spans="1:249" s="8" customFormat="1" ht="11.25" customHeight="1" x14ac:dyDescent="0.2">
      <c r="A297" s="17" t="s">
        <v>14</v>
      </c>
      <c r="B297" s="16" t="s">
        <v>4</v>
      </c>
      <c r="C297" s="16">
        <v>76</v>
      </c>
      <c r="D297" s="16" t="s">
        <v>4</v>
      </c>
      <c r="E297" s="16" t="s">
        <v>4</v>
      </c>
      <c r="F297" s="14">
        <f>SUM(B297:E297)</f>
        <v>76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</row>
    <row r="298" spans="1:249" s="8" customFormat="1" ht="11.25" customHeight="1" x14ac:dyDescent="0.2">
      <c r="A298" s="44" t="s">
        <v>12</v>
      </c>
      <c r="B298" s="18">
        <v>169</v>
      </c>
      <c r="C298" s="23" t="s">
        <v>4</v>
      </c>
      <c r="D298" s="23" t="s">
        <v>4</v>
      </c>
      <c r="E298" s="23" t="s">
        <v>4</v>
      </c>
      <c r="F298" s="18">
        <f>SUM(B298:E298)</f>
        <v>169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</row>
    <row r="299" spans="1:249" s="8" customFormat="1" ht="11.25" customHeight="1" x14ac:dyDescent="0.2">
      <c r="A299" s="62" t="s">
        <v>10</v>
      </c>
      <c r="B299" s="60">
        <v>4627</v>
      </c>
      <c r="C299" s="60">
        <v>6182</v>
      </c>
      <c r="D299" s="60">
        <v>1970</v>
      </c>
      <c r="E299" s="63" t="s">
        <v>4</v>
      </c>
      <c r="F299" s="60">
        <f>SUM(B299:E299)</f>
        <v>12779</v>
      </c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  <c r="GU299" s="56"/>
      <c r="GV299" s="56"/>
      <c r="GW299" s="56"/>
      <c r="GX299" s="56"/>
      <c r="GY299" s="56"/>
      <c r="GZ299" s="56"/>
      <c r="HA299" s="56"/>
      <c r="HB299" s="56"/>
      <c r="HC299" s="56"/>
      <c r="HD299" s="56"/>
      <c r="HE299" s="56"/>
      <c r="HF299" s="56"/>
      <c r="HG299" s="56"/>
      <c r="HH299" s="56"/>
      <c r="HI299" s="56"/>
      <c r="HJ299" s="56"/>
      <c r="HK299" s="56"/>
      <c r="HL299" s="56"/>
      <c r="HM299" s="56"/>
      <c r="HN299" s="56"/>
      <c r="HO299" s="56"/>
      <c r="HP299" s="56"/>
      <c r="HQ299" s="56"/>
      <c r="HR299" s="56"/>
      <c r="HS299" s="56"/>
      <c r="HT299" s="56"/>
      <c r="HU299" s="56"/>
      <c r="HV299" s="56"/>
      <c r="HW299" s="56"/>
      <c r="HX299" s="56"/>
      <c r="HY299" s="56"/>
      <c r="HZ299" s="56"/>
      <c r="IA299" s="56"/>
      <c r="IB299" s="56"/>
      <c r="IC299" s="56"/>
      <c r="ID299" s="56"/>
      <c r="IE299" s="56"/>
      <c r="IF299" s="56"/>
      <c r="IG299" s="56"/>
      <c r="IH299" s="56"/>
      <c r="II299" s="56"/>
      <c r="IJ299" s="56"/>
      <c r="IK299" s="56"/>
      <c r="IL299" s="56"/>
      <c r="IM299" s="56"/>
      <c r="IN299" s="56"/>
      <c r="IO299" s="56"/>
    </row>
    <row r="300" spans="1:249" s="8" customFormat="1" ht="11.25" customHeight="1" x14ac:dyDescent="0.2">
      <c r="A300" s="44" t="s">
        <v>7</v>
      </c>
      <c r="B300" s="23">
        <v>18</v>
      </c>
      <c r="C300" s="23" t="s">
        <v>4</v>
      </c>
      <c r="D300" s="23" t="s">
        <v>4</v>
      </c>
      <c r="E300" s="23" t="s">
        <v>4</v>
      </c>
      <c r="F300" s="18">
        <f>SUM(B300:E300)</f>
        <v>18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</row>
    <row r="301" spans="1:249" s="8" customFormat="1" ht="11.25" customHeight="1" x14ac:dyDescent="0.2">
      <c r="A301" s="17"/>
      <c r="B301" s="14"/>
      <c r="C301" s="14"/>
      <c r="D301" s="14"/>
      <c r="E301" s="27"/>
      <c r="F301" s="1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</row>
    <row r="302" spans="1:249" s="8" customFormat="1" ht="11.25" customHeight="1" x14ac:dyDescent="0.2">
      <c r="A302" s="44" t="s">
        <v>6</v>
      </c>
      <c r="B302" s="18">
        <f>SUM(B287:B300)</f>
        <v>10190</v>
      </c>
      <c r="C302" s="18">
        <f>SUM(C287:C300)</f>
        <v>6381</v>
      </c>
      <c r="D302" s="18">
        <f>SUM(D287:D300)</f>
        <v>1970</v>
      </c>
      <c r="E302" s="18">
        <f>SUM(E287:E300)</f>
        <v>45</v>
      </c>
      <c r="F302" s="18">
        <f>SUM(F287:F300)</f>
        <v>18586</v>
      </c>
      <c r="G302" s="5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</row>
    <row r="303" spans="1:249" s="8" customFormat="1" ht="11.25" customHeight="1" x14ac:dyDescent="0.2">
      <c r="A303" s="17"/>
      <c r="B303" s="14"/>
      <c r="C303" s="14"/>
      <c r="D303" s="14"/>
      <c r="E303" s="27"/>
      <c r="F303" s="1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</row>
    <row r="304" spans="1:249" s="8" customFormat="1" ht="11.25" customHeight="1" x14ac:dyDescent="0.2">
      <c r="A304" s="44" t="s">
        <v>5</v>
      </c>
      <c r="B304" s="23" t="s">
        <v>4</v>
      </c>
      <c r="C304" s="23" t="s">
        <v>4</v>
      </c>
      <c r="D304" s="23" t="s">
        <v>4</v>
      </c>
      <c r="E304" s="22" t="s">
        <v>4</v>
      </c>
      <c r="F304" s="23">
        <v>634.1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</row>
    <row r="305" spans="1:253" s="8" customFormat="1" ht="11.25" customHeight="1" thickBot="1" x14ac:dyDescent="0.25">
      <c r="A305" s="43"/>
      <c r="B305" s="41"/>
      <c r="C305" s="41"/>
      <c r="D305" s="41"/>
      <c r="E305" s="42"/>
      <c r="F305" s="5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</row>
    <row r="306" spans="1:253" s="8" customFormat="1" ht="11.25" customHeight="1" thickBot="1" x14ac:dyDescent="0.25">
      <c r="A306" s="40" t="s">
        <v>3</v>
      </c>
      <c r="B306" s="9">
        <f>SUM(B302:B304)</f>
        <v>10190</v>
      </c>
      <c r="C306" s="9">
        <f>SUM(C302:C304)</f>
        <v>6381</v>
      </c>
      <c r="D306" s="9">
        <f>SUM(D302:D304)</f>
        <v>1970</v>
      </c>
      <c r="E306" s="9">
        <f>SUM(E302:E304)</f>
        <v>45</v>
      </c>
      <c r="F306" s="9">
        <f>SUM(F302:F304)</f>
        <v>19220.099999999999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</row>
    <row r="307" spans="1:253" ht="7.5" customHeight="1" x14ac:dyDescent="0.2">
      <c r="A307" s="6"/>
      <c r="B307" s="6"/>
      <c r="C307" s="6"/>
      <c r="D307" s="6"/>
      <c r="E307" s="7"/>
      <c r="F307" s="6"/>
    </row>
    <row r="308" spans="1:253" ht="11.25" customHeight="1" x14ac:dyDescent="0.2">
      <c r="A308" s="5" t="s">
        <v>1</v>
      </c>
      <c r="B308" s="4" t="s">
        <v>0</v>
      </c>
      <c r="C308" s="4"/>
      <c r="I308" s="3"/>
    </row>
    <row r="312" spans="1:253" ht="15.75" x14ac:dyDescent="0.2">
      <c r="A312" s="37" t="s">
        <v>38</v>
      </c>
      <c r="B312" s="36" t="s">
        <v>59</v>
      </c>
      <c r="C312" s="35"/>
      <c r="D312" s="34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  <c r="FU312" s="35"/>
      <c r="FV312" s="35"/>
      <c r="FW312" s="35"/>
      <c r="FX312" s="35"/>
      <c r="FY312" s="35"/>
      <c r="FZ312" s="35"/>
      <c r="GA312" s="35"/>
      <c r="GB312" s="35"/>
      <c r="GC312" s="35"/>
      <c r="GD312" s="35"/>
      <c r="GE312" s="35"/>
      <c r="GF312" s="35"/>
      <c r="GG312" s="35"/>
      <c r="GH312" s="35"/>
      <c r="GI312" s="35"/>
      <c r="GJ312" s="35"/>
      <c r="GK312" s="35"/>
      <c r="GL312" s="35"/>
      <c r="GM312" s="35"/>
      <c r="GN312" s="35"/>
      <c r="GO312" s="35"/>
      <c r="GP312" s="35"/>
      <c r="GQ312" s="35"/>
      <c r="GR312" s="35"/>
      <c r="GS312" s="35"/>
      <c r="GT312" s="35"/>
      <c r="GU312" s="35"/>
      <c r="GV312" s="35"/>
      <c r="GW312" s="35"/>
      <c r="GX312" s="35"/>
      <c r="GY312" s="35"/>
      <c r="GZ312" s="35"/>
      <c r="HA312" s="35"/>
      <c r="HB312" s="35"/>
      <c r="HC312" s="35"/>
      <c r="HD312" s="35"/>
      <c r="HE312" s="35"/>
      <c r="HF312" s="35"/>
      <c r="HG312" s="35"/>
      <c r="HH312" s="35"/>
      <c r="HI312" s="35"/>
      <c r="HJ312" s="35"/>
      <c r="HK312" s="35"/>
      <c r="HL312" s="35"/>
      <c r="HM312" s="35"/>
      <c r="HN312" s="35"/>
      <c r="HO312" s="35"/>
      <c r="HP312" s="35"/>
      <c r="HQ312" s="35"/>
      <c r="HR312" s="35"/>
      <c r="HS312" s="35"/>
      <c r="HT312" s="35"/>
      <c r="HU312" s="35"/>
      <c r="HV312" s="35"/>
      <c r="HW312" s="35"/>
      <c r="HX312" s="35"/>
      <c r="HY312" s="35"/>
      <c r="HZ312" s="35"/>
      <c r="IA312" s="35"/>
      <c r="IB312" s="35"/>
      <c r="IC312" s="35"/>
      <c r="ID312" s="35"/>
      <c r="IE312" s="35"/>
      <c r="IF312" s="35"/>
      <c r="IG312" s="35"/>
      <c r="IH312" s="35"/>
      <c r="II312" s="35"/>
      <c r="IJ312" s="35"/>
      <c r="IK312" s="35"/>
      <c r="IL312" s="35"/>
      <c r="IM312" s="35"/>
      <c r="IN312" s="35"/>
      <c r="IO312" s="35"/>
      <c r="IP312" s="57"/>
      <c r="IQ312" s="57"/>
      <c r="IR312" s="57"/>
      <c r="IS312" s="57"/>
    </row>
    <row r="313" spans="1:253" x14ac:dyDescent="0.2">
      <c r="A313" s="33"/>
      <c r="B313" s="33" t="s">
        <v>36</v>
      </c>
      <c r="C313" s="33"/>
      <c r="D313" s="53"/>
    </row>
    <row r="314" spans="1:253" ht="7.5" customHeight="1" thickBot="1" x14ac:dyDescent="0.25">
      <c r="A314" s="32"/>
      <c r="B314" s="32"/>
      <c r="C314" s="32"/>
      <c r="D314" s="32"/>
      <c r="E314" s="52"/>
      <c r="F314" s="32"/>
    </row>
    <row r="315" spans="1:253" s="49" customFormat="1" ht="26.25" thickBot="1" x14ac:dyDescent="0.25">
      <c r="A315" s="29" t="s">
        <v>35</v>
      </c>
      <c r="B315" s="28" t="s">
        <v>34</v>
      </c>
      <c r="C315" s="28" t="s">
        <v>33</v>
      </c>
      <c r="D315" s="28" t="s">
        <v>32</v>
      </c>
      <c r="E315" s="51" t="s">
        <v>44</v>
      </c>
      <c r="F315" s="28" t="s">
        <v>3</v>
      </c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  <c r="GL315" s="50"/>
      <c r="GM315" s="50"/>
      <c r="GN315" s="50"/>
      <c r="GO315" s="50"/>
      <c r="GP315" s="50"/>
      <c r="GQ315" s="50"/>
      <c r="GR315" s="50"/>
      <c r="GS315" s="50"/>
      <c r="GT315" s="50"/>
      <c r="GU315" s="50"/>
      <c r="GV315" s="50"/>
      <c r="GW315" s="50"/>
      <c r="GX315" s="50"/>
      <c r="GY315" s="50"/>
      <c r="GZ315" s="50"/>
      <c r="HA315" s="50"/>
      <c r="HB315" s="50"/>
      <c r="HC315" s="50"/>
      <c r="HD315" s="50"/>
      <c r="HE315" s="50"/>
      <c r="HF315" s="50"/>
      <c r="HG315" s="50"/>
      <c r="HH315" s="50"/>
      <c r="HI315" s="50"/>
      <c r="HJ315" s="50"/>
      <c r="HK315" s="50"/>
      <c r="HL315" s="50"/>
      <c r="HM315" s="50"/>
      <c r="HN315" s="50"/>
      <c r="HO315" s="50"/>
      <c r="HP315" s="50"/>
      <c r="HQ315" s="50"/>
      <c r="HR315" s="50"/>
      <c r="HS315" s="50"/>
      <c r="HT315" s="50"/>
      <c r="HU315" s="50"/>
      <c r="HV315" s="50"/>
      <c r="HW315" s="50"/>
      <c r="HX315" s="50"/>
      <c r="HY315" s="50"/>
      <c r="HZ315" s="50"/>
      <c r="IA315" s="50"/>
      <c r="IB315" s="50"/>
      <c r="IC315" s="50"/>
      <c r="ID315" s="50"/>
      <c r="IE315" s="50"/>
      <c r="IF315" s="50"/>
      <c r="IG315" s="50"/>
      <c r="IH315" s="50"/>
      <c r="II315" s="50"/>
      <c r="IJ315" s="50"/>
      <c r="IK315" s="50"/>
      <c r="IL315" s="50"/>
      <c r="IM315" s="50"/>
      <c r="IN315" s="50"/>
      <c r="IO315" s="50"/>
    </row>
    <row r="316" spans="1:253" s="49" customFormat="1" ht="12" x14ac:dyDescent="0.2">
      <c r="A316" s="17" t="s">
        <v>43</v>
      </c>
      <c r="B316" s="14">
        <v>666</v>
      </c>
      <c r="C316" s="16" t="s">
        <v>4</v>
      </c>
      <c r="D316" s="16" t="s">
        <v>4</v>
      </c>
      <c r="E316" s="14" t="s">
        <v>13</v>
      </c>
      <c r="F316" s="14">
        <f>SUM(B316:E316)</f>
        <v>666</v>
      </c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  <c r="GL316" s="50"/>
      <c r="GM316" s="50"/>
      <c r="GN316" s="50"/>
      <c r="GO316" s="50"/>
      <c r="GP316" s="50"/>
      <c r="GQ316" s="50"/>
      <c r="GR316" s="50"/>
      <c r="GS316" s="50"/>
      <c r="GT316" s="50"/>
      <c r="GU316" s="50"/>
      <c r="GV316" s="50"/>
      <c r="GW316" s="50"/>
      <c r="GX316" s="50"/>
      <c r="GY316" s="50"/>
      <c r="GZ316" s="50"/>
      <c r="HA316" s="50"/>
      <c r="HB316" s="50"/>
      <c r="HC316" s="50"/>
      <c r="HD316" s="50"/>
      <c r="HE316" s="50"/>
      <c r="HF316" s="50"/>
      <c r="HG316" s="50"/>
      <c r="HH316" s="50"/>
      <c r="HI316" s="50"/>
      <c r="HJ316" s="50"/>
      <c r="HK316" s="50"/>
      <c r="HL316" s="50"/>
      <c r="HM316" s="50"/>
      <c r="HN316" s="50"/>
      <c r="HO316" s="50"/>
      <c r="HP316" s="50"/>
      <c r="HQ316" s="50"/>
      <c r="HR316" s="50"/>
      <c r="HS316" s="50"/>
      <c r="HT316" s="50"/>
      <c r="HU316" s="50"/>
      <c r="HV316" s="50"/>
      <c r="HW316" s="50"/>
      <c r="HX316" s="50"/>
      <c r="HY316" s="50"/>
      <c r="HZ316" s="50"/>
      <c r="IA316" s="50"/>
      <c r="IB316" s="50"/>
      <c r="IC316" s="50"/>
      <c r="ID316" s="50"/>
      <c r="IE316" s="50"/>
      <c r="IF316" s="50"/>
      <c r="IG316" s="50"/>
      <c r="IH316" s="50"/>
      <c r="II316" s="50"/>
      <c r="IJ316" s="50"/>
      <c r="IK316" s="50"/>
      <c r="IL316" s="50"/>
      <c r="IM316" s="50"/>
      <c r="IN316" s="50"/>
      <c r="IO316" s="50"/>
    </row>
    <row r="317" spans="1:253" s="49" customFormat="1" ht="12" x14ac:dyDescent="0.2">
      <c r="A317" s="44" t="s">
        <v>30</v>
      </c>
      <c r="B317" s="18">
        <v>48</v>
      </c>
      <c r="C317" s="23" t="s">
        <v>4</v>
      </c>
      <c r="D317" s="23" t="s">
        <v>4</v>
      </c>
      <c r="E317" s="23" t="s">
        <v>4</v>
      </c>
      <c r="F317" s="18">
        <f>SUM(B317:E317)</f>
        <v>48</v>
      </c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  <c r="GL317" s="50"/>
      <c r="GM317" s="50"/>
      <c r="GN317" s="50"/>
      <c r="GO317" s="50"/>
      <c r="GP317" s="50"/>
      <c r="GQ317" s="50"/>
      <c r="GR317" s="50"/>
      <c r="GS317" s="50"/>
      <c r="GT317" s="50"/>
      <c r="GU317" s="50"/>
      <c r="GV317" s="50"/>
      <c r="GW317" s="50"/>
      <c r="GX317" s="50"/>
      <c r="GY317" s="50"/>
      <c r="GZ317" s="50"/>
      <c r="HA317" s="50"/>
      <c r="HB317" s="50"/>
      <c r="HC317" s="50"/>
      <c r="HD317" s="50"/>
      <c r="HE317" s="50"/>
      <c r="HF317" s="50"/>
      <c r="HG317" s="50"/>
      <c r="HH317" s="50"/>
      <c r="HI317" s="50"/>
      <c r="HJ317" s="50"/>
      <c r="HK317" s="50"/>
      <c r="HL317" s="50"/>
      <c r="HM317" s="50"/>
      <c r="HN317" s="50"/>
      <c r="HO317" s="50"/>
      <c r="HP317" s="50"/>
      <c r="HQ317" s="50"/>
      <c r="HR317" s="50"/>
      <c r="HS317" s="50"/>
      <c r="HT317" s="50"/>
      <c r="HU317" s="50"/>
      <c r="HV317" s="50"/>
      <c r="HW317" s="50"/>
      <c r="HX317" s="50"/>
      <c r="HY317" s="50"/>
      <c r="HZ317" s="50"/>
      <c r="IA317" s="50"/>
      <c r="IB317" s="50"/>
      <c r="IC317" s="50"/>
      <c r="ID317" s="50"/>
      <c r="IE317" s="50"/>
      <c r="IF317" s="50"/>
      <c r="IG317" s="50"/>
      <c r="IH317" s="50"/>
      <c r="II317" s="50"/>
      <c r="IJ317" s="50"/>
      <c r="IK317" s="50"/>
      <c r="IL317" s="50"/>
      <c r="IM317" s="50"/>
      <c r="IN317" s="50"/>
      <c r="IO317" s="50"/>
    </row>
    <row r="318" spans="1:253" s="8" customFormat="1" ht="11.25" customHeight="1" x14ac:dyDescent="0.2">
      <c r="A318" s="17" t="s">
        <v>29</v>
      </c>
      <c r="B318" s="14">
        <v>2151</v>
      </c>
      <c r="C318" s="14">
        <v>9</v>
      </c>
      <c r="D318" s="16" t="s">
        <v>4</v>
      </c>
      <c r="E318" s="16" t="s">
        <v>4</v>
      </c>
      <c r="F318" s="14">
        <f>SUM(B318:E318)</f>
        <v>2160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</row>
    <row r="319" spans="1:253" s="8" customFormat="1" ht="11.25" customHeight="1" x14ac:dyDescent="0.2">
      <c r="A319" s="44" t="s">
        <v>28</v>
      </c>
      <c r="B319" s="18">
        <v>13</v>
      </c>
      <c r="C319" s="23" t="s">
        <v>4</v>
      </c>
      <c r="D319" s="23" t="s">
        <v>4</v>
      </c>
      <c r="E319" s="23" t="s">
        <v>4</v>
      </c>
      <c r="F319" s="18">
        <f>SUM(B319:E319)</f>
        <v>13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</row>
    <row r="320" spans="1:253" s="8" customFormat="1" ht="11.25" customHeight="1" x14ac:dyDescent="0.2">
      <c r="A320" s="17" t="s">
        <v>58</v>
      </c>
      <c r="B320" s="16" t="s">
        <v>4</v>
      </c>
      <c r="C320" s="16" t="s">
        <v>4</v>
      </c>
      <c r="D320" s="16" t="s">
        <v>4</v>
      </c>
      <c r="E320" s="16">
        <v>238</v>
      </c>
      <c r="F320" s="14">
        <f>SUM(B320:E320)</f>
        <v>238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</row>
    <row r="321" spans="1:249" s="8" customFormat="1" ht="11.25" customHeight="1" x14ac:dyDescent="0.2">
      <c r="A321" s="44" t="s">
        <v>27</v>
      </c>
      <c r="B321" s="23">
        <v>12.4</v>
      </c>
      <c r="C321" s="18">
        <v>8.4</v>
      </c>
      <c r="D321" s="23" t="s">
        <v>4</v>
      </c>
      <c r="E321" s="23" t="s">
        <v>4</v>
      </c>
      <c r="F321" s="18">
        <f>SUM(B321:E321)</f>
        <v>20.8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</row>
    <row r="322" spans="1:249" s="8" customFormat="1" ht="11.25" customHeight="1" x14ac:dyDescent="0.2">
      <c r="A322" s="17" t="s">
        <v>25</v>
      </c>
      <c r="B322" s="16">
        <v>56</v>
      </c>
      <c r="C322" s="16" t="s">
        <v>4</v>
      </c>
      <c r="D322" s="16" t="s">
        <v>4</v>
      </c>
      <c r="E322" s="15" t="s">
        <v>4</v>
      </c>
      <c r="F322" s="14">
        <f>SUM(B322:E322)</f>
        <v>56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</row>
    <row r="323" spans="1:249" s="8" customFormat="1" ht="11.25" customHeight="1" x14ac:dyDescent="0.2">
      <c r="A323" s="44" t="s">
        <v>55</v>
      </c>
      <c r="B323" s="23">
        <v>461</v>
      </c>
      <c r="C323" s="23" t="s">
        <v>4</v>
      </c>
      <c r="D323" s="23" t="s">
        <v>4</v>
      </c>
      <c r="E323" s="22" t="s">
        <v>4</v>
      </c>
      <c r="F323" s="18">
        <f>SUM(B323:E323)</f>
        <v>461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</row>
    <row r="324" spans="1:249" s="8" customFormat="1" ht="11.25" customHeight="1" x14ac:dyDescent="0.2">
      <c r="A324" s="17" t="s">
        <v>21</v>
      </c>
      <c r="B324" s="16">
        <v>92</v>
      </c>
      <c r="C324" s="16" t="s">
        <v>4</v>
      </c>
      <c r="D324" s="16" t="s">
        <v>4</v>
      </c>
      <c r="E324" s="15" t="s">
        <v>4</v>
      </c>
      <c r="F324" s="14">
        <f>SUM(B324:E324)</f>
        <v>92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</row>
    <row r="325" spans="1:249" s="8" customFormat="1" ht="11.25" customHeight="1" x14ac:dyDescent="0.2">
      <c r="A325" s="44" t="s">
        <v>20</v>
      </c>
      <c r="B325" s="23" t="s">
        <v>4</v>
      </c>
      <c r="C325" s="23" t="s">
        <v>4</v>
      </c>
      <c r="D325" s="23" t="s">
        <v>4</v>
      </c>
      <c r="E325" s="19" t="s">
        <v>13</v>
      </c>
      <c r="F325" s="18" t="s">
        <v>13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</row>
    <row r="326" spans="1:249" s="8" customFormat="1" ht="11.25" customHeight="1" x14ac:dyDescent="0.2">
      <c r="A326" s="17" t="s">
        <v>19</v>
      </c>
      <c r="B326" s="16">
        <v>326</v>
      </c>
      <c r="C326" s="16" t="s">
        <v>4</v>
      </c>
      <c r="D326" s="16" t="s">
        <v>4</v>
      </c>
      <c r="E326" s="16" t="s">
        <v>4</v>
      </c>
      <c r="F326" s="14">
        <f>SUM(B326:E326)</f>
        <v>326</v>
      </c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</row>
    <row r="327" spans="1:249" s="8" customFormat="1" ht="11.25" customHeight="1" x14ac:dyDescent="0.2">
      <c r="A327" s="44" t="s">
        <v>41</v>
      </c>
      <c r="B327" s="23">
        <v>12</v>
      </c>
      <c r="C327" s="23" t="s">
        <v>4</v>
      </c>
      <c r="D327" s="23" t="s">
        <v>4</v>
      </c>
      <c r="E327" s="23" t="s">
        <v>4</v>
      </c>
      <c r="F327" s="18">
        <f>SUM(B327:E327)</f>
        <v>12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</row>
    <row r="328" spans="1:249" s="8" customFormat="1" ht="11.25" customHeight="1" x14ac:dyDescent="0.2">
      <c r="A328" s="17" t="s">
        <v>18</v>
      </c>
      <c r="B328" s="14">
        <v>1820</v>
      </c>
      <c r="C328" s="14">
        <v>97</v>
      </c>
      <c r="D328" s="16" t="s">
        <v>4</v>
      </c>
      <c r="E328" s="16" t="s">
        <v>4</v>
      </c>
      <c r="F328" s="14">
        <f>SUM(B328:E328)</f>
        <v>1917</v>
      </c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</row>
    <row r="329" spans="1:249" s="8" customFormat="1" ht="11.25" customHeight="1" x14ac:dyDescent="0.2">
      <c r="A329" s="44" t="s">
        <v>14</v>
      </c>
      <c r="B329" s="18">
        <v>6</v>
      </c>
      <c r="C329" s="23">
        <v>65</v>
      </c>
      <c r="D329" s="23" t="s">
        <v>4</v>
      </c>
      <c r="E329" s="23" t="s">
        <v>4</v>
      </c>
      <c r="F329" s="18">
        <f>SUM(B329:E329)</f>
        <v>71</v>
      </c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</row>
    <row r="330" spans="1:249" s="8" customFormat="1" ht="11.25" customHeight="1" x14ac:dyDescent="0.2">
      <c r="A330" s="17" t="s">
        <v>12</v>
      </c>
      <c r="B330" s="14">
        <v>525</v>
      </c>
      <c r="C330" s="16" t="s">
        <v>4</v>
      </c>
      <c r="D330" s="16" t="s">
        <v>4</v>
      </c>
      <c r="E330" s="16" t="s">
        <v>4</v>
      </c>
      <c r="F330" s="14">
        <f>SUM(B330:E330)</f>
        <v>525</v>
      </c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</row>
    <row r="331" spans="1:249" s="8" customFormat="1" ht="11.25" customHeight="1" x14ac:dyDescent="0.2">
      <c r="A331" s="44" t="s">
        <v>11</v>
      </c>
      <c r="B331" s="18">
        <v>13</v>
      </c>
      <c r="C331" s="23" t="s">
        <v>4</v>
      </c>
      <c r="D331" s="23" t="s">
        <v>4</v>
      </c>
      <c r="E331" s="23" t="s">
        <v>4</v>
      </c>
      <c r="F331" s="18">
        <f>SUM(B331:E331)</f>
        <v>13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</row>
    <row r="332" spans="1:249" s="8" customFormat="1" ht="11.25" customHeight="1" x14ac:dyDescent="0.2">
      <c r="A332" s="62" t="s">
        <v>10</v>
      </c>
      <c r="B332" s="60">
        <v>4471</v>
      </c>
      <c r="C332" s="60">
        <v>6898</v>
      </c>
      <c r="D332" s="60">
        <v>2329</v>
      </c>
      <c r="E332" s="63" t="s">
        <v>4</v>
      </c>
      <c r="F332" s="60">
        <f>SUM(B332:E332)</f>
        <v>13698</v>
      </c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DT332" s="56"/>
      <c r="DU332" s="56"/>
      <c r="DV332" s="56"/>
      <c r="DW332" s="56"/>
      <c r="DX332" s="56"/>
      <c r="DY332" s="56"/>
      <c r="DZ332" s="56"/>
      <c r="EA332" s="56"/>
      <c r="EB332" s="56"/>
      <c r="EC332" s="56"/>
      <c r="ED332" s="56"/>
      <c r="EE332" s="56"/>
      <c r="EF332" s="56"/>
      <c r="EG332" s="56"/>
      <c r="EH332" s="56"/>
      <c r="EI332" s="56"/>
      <c r="EJ332" s="56"/>
      <c r="EK332" s="56"/>
      <c r="EL332" s="56"/>
      <c r="EM332" s="56"/>
      <c r="EN332" s="56"/>
      <c r="EO332" s="56"/>
      <c r="EP332" s="56"/>
      <c r="EQ332" s="56"/>
      <c r="ER332" s="56"/>
      <c r="ES332" s="56"/>
      <c r="ET332" s="56"/>
      <c r="EU332" s="56"/>
      <c r="EV332" s="56"/>
      <c r="EW332" s="56"/>
      <c r="EX332" s="56"/>
      <c r="EY332" s="56"/>
      <c r="EZ332" s="56"/>
      <c r="FA332" s="56"/>
      <c r="FB332" s="56"/>
      <c r="FC332" s="56"/>
      <c r="FD332" s="56"/>
      <c r="FE332" s="56"/>
      <c r="FF332" s="56"/>
      <c r="FG332" s="56"/>
      <c r="FH332" s="56"/>
      <c r="FI332" s="56"/>
      <c r="FJ332" s="56"/>
      <c r="FK332" s="56"/>
      <c r="FL332" s="56"/>
      <c r="FM332" s="56"/>
      <c r="FN332" s="56"/>
      <c r="FO332" s="56"/>
      <c r="FP332" s="56"/>
      <c r="FQ332" s="56"/>
      <c r="FR332" s="56"/>
      <c r="FS332" s="56"/>
      <c r="FT332" s="56"/>
      <c r="FU332" s="56"/>
      <c r="FV332" s="56"/>
      <c r="FW332" s="56"/>
      <c r="FX332" s="56"/>
      <c r="FY332" s="56"/>
      <c r="FZ332" s="56"/>
      <c r="GA332" s="56"/>
      <c r="GB332" s="56"/>
      <c r="GC332" s="56"/>
      <c r="GD332" s="56"/>
      <c r="GE332" s="56"/>
      <c r="GF332" s="56"/>
      <c r="GG332" s="56"/>
      <c r="GH332" s="56"/>
      <c r="GI332" s="56"/>
      <c r="GJ332" s="56"/>
      <c r="GK332" s="56"/>
      <c r="GL332" s="56"/>
      <c r="GM332" s="56"/>
      <c r="GN332" s="56"/>
      <c r="GO332" s="56"/>
      <c r="GP332" s="56"/>
      <c r="GQ332" s="56"/>
      <c r="GR332" s="56"/>
      <c r="GS332" s="56"/>
      <c r="GT332" s="56"/>
      <c r="GU332" s="56"/>
      <c r="GV332" s="56"/>
      <c r="GW332" s="56"/>
      <c r="GX332" s="56"/>
      <c r="GY332" s="56"/>
      <c r="GZ332" s="56"/>
      <c r="HA332" s="56"/>
      <c r="HB332" s="56"/>
      <c r="HC332" s="56"/>
      <c r="HD332" s="56"/>
      <c r="HE332" s="56"/>
      <c r="HF332" s="56"/>
      <c r="HG332" s="56"/>
      <c r="HH332" s="56"/>
      <c r="HI332" s="56"/>
      <c r="HJ332" s="56"/>
      <c r="HK332" s="56"/>
      <c r="HL332" s="56"/>
      <c r="HM332" s="56"/>
      <c r="HN332" s="56"/>
      <c r="HO332" s="56"/>
      <c r="HP332" s="56"/>
      <c r="HQ332" s="56"/>
      <c r="HR332" s="56"/>
      <c r="HS332" s="56"/>
      <c r="HT332" s="56"/>
      <c r="HU332" s="56"/>
      <c r="HV332" s="56"/>
      <c r="HW332" s="56"/>
      <c r="HX332" s="56"/>
      <c r="HY332" s="56"/>
      <c r="HZ332" s="56"/>
      <c r="IA332" s="56"/>
      <c r="IB332" s="56"/>
      <c r="IC332" s="56"/>
      <c r="ID332" s="56"/>
      <c r="IE332" s="56"/>
      <c r="IF332" s="56"/>
      <c r="IG332" s="56"/>
      <c r="IH332" s="56"/>
      <c r="II332" s="56"/>
      <c r="IJ332" s="56"/>
      <c r="IK332" s="56"/>
      <c r="IL332" s="56"/>
      <c r="IM332" s="56"/>
      <c r="IN332" s="56"/>
      <c r="IO332" s="56"/>
    </row>
    <row r="333" spans="1:249" s="8" customFormat="1" ht="11.25" customHeight="1" x14ac:dyDescent="0.2">
      <c r="A333" s="44" t="s">
        <v>7</v>
      </c>
      <c r="B333" s="23">
        <v>24</v>
      </c>
      <c r="C333" s="23" t="s">
        <v>4</v>
      </c>
      <c r="D333" s="23" t="s">
        <v>4</v>
      </c>
      <c r="E333" s="23" t="s">
        <v>4</v>
      </c>
      <c r="F333" s="18">
        <f>SUM(B333:E333)</f>
        <v>24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</row>
    <row r="334" spans="1:249" s="8" customFormat="1" ht="11.25" customHeight="1" x14ac:dyDescent="0.2">
      <c r="A334" s="17"/>
      <c r="B334" s="14"/>
      <c r="C334" s="14"/>
      <c r="D334" s="14"/>
      <c r="E334" s="27"/>
      <c r="F334" s="1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</row>
    <row r="335" spans="1:249" s="8" customFormat="1" ht="11.25" customHeight="1" x14ac:dyDescent="0.2">
      <c r="A335" s="44" t="s">
        <v>6</v>
      </c>
      <c r="B335" s="18">
        <v>10696.4</v>
      </c>
      <c r="C335" s="18">
        <v>7077.4</v>
      </c>
      <c r="D335" s="18">
        <v>2329</v>
      </c>
      <c r="E335" s="18">
        <v>238</v>
      </c>
      <c r="F335" s="18">
        <f>SUM(F316:F333)</f>
        <v>20340.8</v>
      </c>
      <c r="G335" s="5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</row>
    <row r="336" spans="1:249" s="8" customFormat="1" ht="11.25" customHeight="1" x14ac:dyDescent="0.2">
      <c r="A336" s="17"/>
      <c r="B336" s="14"/>
      <c r="C336" s="14"/>
      <c r="D336" s="14"/>
      <c r="E336" s="27"/>
      <c r="F336" s="1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</row>
    <row r="337" spans="1:253" s="8" customFormat="1" ht="11.25" customHeight="1" x14ac:dyDescent="0.2">
      <c r="A337" s="44" t="s">
        <v>5</v>
      </c>
      <c r="B337" s="23" t="s">
        <v>4</v>
      </c>
      <c r="C337" s="23" t="s">
        <v>4</v>
      </c>
      <c r="D337" s="23" t="s">
        <v>4</v>
      </c>
      <c r="E337" s="22" t="s">
        <v>4</v>
      </c>
      <c r="F337" s="23">
        <v>148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</row>
    <row r="338" spans="1:253" s="8" customFormat="1" ht="11.25" customHeight="1" thickBot="1" x14ac:dyDescent="0.25">
      <c r="A338" s="43"/>
      <c r="B338" s="41"/>
      <c r="C338" s="41"/>
      <c r="D338" s="41"/>
      <c r="E338" s="42"/>
      <c r="F338" s="5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</row>
    <row r="339" spans="1:253" s="8" customFormat="1" ht="11.25" customHeight="1" thickBot="1" x14ac:dyDescent="0.25">
      <c r="A339" s="40" t="s">
        <v>3</v>
      </c>
      <c r="B339" s="9">
        <f>SUM(B335:B337)</f>
        <v>10696.4</v>
      </c>
      <c r="C339" s="9">
        <f>SUM(C335:C337)</f>
        <v>7077.4</v>
      </c>
      <c r="D339" s="9">
        <f>SUM(D335:D337)</f>
        <v>2329</v>
      </c>
      <c r="E339" s="9">
        <f>SUM(E335:E337)</f>
        <v>238</v>
      </c>
      <c r="F339" s="9">
        <f>SUM(F335:F337)</f>
        <v>20488.8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</row>
    <row r="340" spans="1:253" ht="7.5" customHeight="1" x14ac:dyDescent="0.2">
      <c r="A340" s="6"/>
      <c r="B340" s="6"/>
      <c r="C340" s="6"/>
      <c r="D340" s="6"/>
      <c r="E340" s="7"/>
      <c r="F340" s="6"/>
    </row>
    <row r="341" spans="1:253" ht="11.25" customHeight="1" x14ac:dyDescent="0.2">
      <c r="A341" s="5" t="s">
        <v>2</v>
      </c>
    </row>
    <row r="342" spans="1:253" ht="7.5" customHeight="1" x14ac:dyDescent="0.2"/>
    <row r="343" spans="1:253" ht="11.25" customHeight="1" x14ac:dyDescent="0.2">
      <c r="A343" s="5" t="s">
        <v>1</v>
      </c>
      <c r="B343" s="4" t="s">
        <v>0</v>
      </c>
      <c r="C343" s="4"/>
      <c r="I343" s="3"/>
    </row>
    <row r="347" spans="1:253" ht="15.75" x14ac:dyDescent="0.2">
      <c r="A347" s="37" t="s">
        <v>38</v>
      </c>
      <c r="B347" s="36" t="s">
        <v>57</v>
      </c>
      <c r="C347" s="35"/>
      <c r="D347" s="34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  <c r="ED347" s="35"/>
      <c r="EE347" s="35"/>
      <c r="EF347" s="35"/>
      <c r="EG347" s="35"/>
      <c r="EH347" s="35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35"/>
      <c r="ET347" s="35"/>
      <c r="EU347" s="35"/>
      <c r="EV347" s="35"/>
      <c r="EW347" s="35"/>
      <c r="EX347" s="35"/>
      <c r="EY347" s="35"/>
      <c r="EZ347" s="35"/>
      <c r="FA347" s="35"/>
      <c r="FB347" s="35"/>
      <c r="FC347" s="35"/>
      <c r="FD347" s="35"/>
      <c r="FE347" s="35"/>
      <c r="FF347" s="35"/>
      <c r="FG347" s="35"/>
      <c r="FH347" s="35"/>
      <c r="FI347" s="35"/>
      <c r="FJ347" s="35"/>
      <c r="FK347" s="35"/>
      <c r="FL347" s="35"/>
      <c r="FM347" s="35"/>
      <c r="FN347" s="35"/>
      <c r="FO347" s="35"/>
      <c r="FP347" s="35"/>
      <c r="FQ347" s="35"/>
      <c r="FR347" s="35"/>
      <c r="FS347" s="35"/>
      <c r="FT347" s="35"/>
      <c r="FU347" s="35"/>
      <c r="FV347" s="35"/>
      <c r="FW347" s="35"/>
      <c r="FX347" s="35"/>
      <c r="FY347" s="35"/>
      <c r="FZ347" s="35"/>
      <c r="GA347" s="35"/>
      <c r="GB347" s="35"/>
      <c r="GC347" s="35"/>
      <c r="GD347" s="35"/>
      <c r="GE347" s="35"/>
      <c r="GF347" s="35"/>
      <c r="GG347" s="35"/>
      <c r="GH347" s="35"/>
      <c r="GI347" s="35"/>
      <c r="GJ347" s="35"/>
      <c r="GK347" s="35"/>
      <c r="GL347" s="35"/>
      <c r="GM347" s="35"/>
      <c r="GN347" s="35"/>
      <c r="GO347" s="35"/>
      <c r="GP347" s="35"/>
      <c r="GQ347" s="35"/>
      <c r="GR347" s="35"/>
      <c r="GS347" s="35"/>
      <c r="GT347" s="35"/>
      <c r="GU347" s="35"/>
      <c r="GV347" s="35"/>
      <c r="GW347" s="35"/>
      <c r="GX347" s="35"/>
      <c r="GY347" s="35"/>
      <c r="GZ347" s="35"/>
      <c r="HA347" s="35"/>
      <c r="HB347" s="35"/>
      <c r="HC347" s="35"/>
      <c r="HD347" s="35"/>
      <c r="HE347" s="35"/>
      <c r="HF347" s="35"/>
      <c r="HG347" s="35"/>
      <c r="HH347" s="35"/>
      <c r="HI347" s="35"/>
      <c r="HJ347" s="35"/>
      <c r="HK347" s="35"/>
      <c r="HL347" s="35"/>
      <c r="HM347" s="35"/>
      <c r="HN347" s="35"/>
      <c r="HO347" s="35"/>
      <c r="HP347" s="35"/>
      <c r="HQ347" s="35"/>
      <c r="HR347" s="35"/>
      <c r="HS347" s="35"/>
      <c r="HT347" s="35"/>
      <c r="HU347" s="35"/>
      <c r="HV347" s="35"/>
      <c r="HW347" s="35"/>
      <c r="HX347" s="35"/>
      <c r="HY347" s="35"/>
      <c r="HZ347" s="35"/>
      <c r="IA347" s="35"/>
      <c r="IB347" s="35"/>
      <c r="IC347" s="35"/>
      <c r="ID347" s="35"/>
      <c r="IE347" s="35"/>
      <c r="IF347" s="35"/>
      <c r="IG347" s="35"/>
      <c r="IH347" s="35"/>
      <c r="II347" s="35"/>
      <c r="IJ347" s="35"/>
      <c r="IK347" s="35"/>
      <c r="IL347" s="35"/>
      <c r="IM347" s="35"/>
      <c r="IN347" s="35"/>
      <c r="IO347" s="35"/>
      <c r="IP347" s="57"/>
      <c r="IQ347" s="57"/>
      <c r="IR347" s="57"/>
      <c r="IS347" s="57"/>
    </row>
    <row r="348" spans="1:253" x14ac:dyDescent="0.2">
      <c r="A348" s="33"/>
      <c r="B348" s="33" t="s">
        <v>36</v>
      </c>
      <c r="C348" s="33"/>
      <c r="D348" s="53"/>
    </row>
    <row r="349" spans="1:253" ht="7.5" customHeight="1" thickBot="1" x14ac:dyDescent="0.25">
      <c r="A349" s="32"/>
      <c r="B349" s="32"/>
      <c r="C349" s="32"/>
      <c r="D349" s="32"/>
      <c r="E349" s="52"/>
      <c r="F349" s="32"/>
    </row>
    <row r="350" spans="1:253" s="49" customFormat="1" ht="26.25" thickBot="1" x14ac:dyDescent="0.25">
      <c r="A350" s="29" t="s">
        <v>35</v>
      </c>
      <c r="B350" s="28" t="s">
        <v>34</v>
      </c>
      <c r="C350" s="28" t="s">
        <v>33</v>
      </c>
      <c r="D350" s="28" t="s">
        <v>32</v>
      </c>
      <c r="E350" s="51" t="s">
        <v>44</v>
      </c>
      <c r="F350" s="28" t="s">
        <v>3</v>
      </c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50"/>
      <c r="ES350" s="50"/>
      <c r="ET350" s="50"/>
      <c r="EU350" s="50"/>
      <c r="EV350" s="50"/>
      <c r="EW350" s="50"/>
      <c r="EX350" s="50"/>
      <c r="EY350" s="50"/>
      <c r="EZ350" s="50"/>
      <c r="FA350" s="50"/>
      <c r="FB350" s="50"/>
      <c r="FC350" s="50"/>
      <c r="FD350" s="50"/>
      <c r="FE350" s="50"/>
      <c r="FF350" s="50"/>
      <c r="FG350" s="50"/>
      <c r="FH350" s="50"/>
      <c r="FI350" s="50"/>
      <c r="FJ350" s="50"/>
      <c r="FK350" s="50"/>
      <c r="FL350" s="50"/>
      <c r="FM350" s="50"/>
      <c r="FN350" s="50"/>
      <c r="FO350" s="50"/>
      <c r="FP350" s="50"/>
      <c r="FQ350" s="50"/>
      <c r="FR350" s="50"/>
      <c r="FS350" s="50"/>
      <c r="FT350" s="50"/>
      <c r="FU350" s="50"/>
      <c r="FV350" s="50"/>
      <c r="FW350" s="50"/>
      <c r="FX350" s="50"/>
      <c r="FY350" s="50"/>
      <c r="FZ350" s="50"/>
      <c r="GA350" s="50"/>
      <c r="GB350" s="50"/>
      <c r="GC350" s="50"/>
      <c r="GD350" s="50"/>
      <c r="GE350" s="50"/>
      <c r="GF350" s="50"/>
      <c r="GG350" s="50"/>
      <c r="GH350" s="50"/>
      <c r="GI350" s="50"/>
      <c r="GJ350" s="50"/>
      <c r="GK350" s="50"/>
      <c r="GL350" s="50"/>
      <c r="GM350" s="50"/>
      <c r="GN350" s="50"/>
      <c r="GO350" s="50"/>
      <c r="GP350" s="50"/>
      <c r="GQ350" s="50"/>
      <c r="GR350" s="50"/>
      <c r="GS350" s="50"/>
      <c r="GT350" s="50"/>
      <c r="GU350" s="50"/>
      <c r="GV350" s="50"/>
      <c r="GW350" s="50"/>
      <c r="GX350" s="50"/>
      <c r="GY350" s="50"/>
      <c r="GZ350" s="50"/>
      <c r="HA350" s="50"/>
      <c r="HB350" s="50"/>
      <c r="HC350" s="50"/>
      <c r="HD350" s="50"/>
      <c r="HE350" s="50"/>
      <c r="HF350" s="50"/>
      <c r="HG350" s="50"/>
      <c r="HH350" s="50"/>
      <c r="HI350" s="50"/>
      <c r="HJ350" s="50"/>
      <c r="HK350" s="50"/>
      <c r="HL350" s="50"/>
      <c r="HM350" s="50"/>
      <c r="HN350" s="50"/>
      <c r="HO350" s="50"/>
      <c r="HP350" s="50"/>
      <c r="HQ350" s="50"/>
      <c r="HR350" s="50"/>
      <c r="HS350" s="50"/>
      <c r="HT350" s="50"/>
      <c r="HU350" s="50"/>
      <c r="HV350" s="50"/>
      <c r="HW350" s="50"/>
      <c r="HX350" s="50"/>
      <c r="HY350" s="50"/>
      <c r="HZ350" s="50"/>
      <c r="IA350" s="50"/>
      <c r="IB350" s="50"/>
      <c r="IC350" s="50"/>
      <c r="ID350" s="50"/>
      <c r="IE350" s="50"/>
      <c r="IF350" s="50"/>
      <c r="IG350" s="50"/>
      <c r="IH350" s="50"/>
      <c r="II350" s="50"/>
      <c r="IJ350" s="50"/>
      <c r="IK350" s="50"/>
      <c r="IL350" s="50"/>
      <c r="IM350" s="50"/>
      <c r="IN350" s="50"/>
      <c r="IO350" s="50"/>
    </row>
    <row r="351" spans="1:253" s="49" customFormat="1" ht="12" x14ac:dyDescent="0.2">
      <c r="A351" s="17" t="s">
        <v>43</v>
      </c>
      <c r="B351" s="14">
        <v>1762</v>
      </c>
      <c r="C351" s="16">
        <v>25</v>
      </c>
      <c r="D351" s="16" t="s">
        <v>4</v>
      </c>
      <c r="E351" s="16">
        <v>27</v>
      </c>
      <c r="F351" s="14">
        <f>SUM(B351:E351)</f>
        <v>1814</v>
      </c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50"/>
      <c r="ES351" s="50"/>
      <c r="ET351" s="50"/>
      <c r="EU351" s="50"/>
      <c r="EV351" s="50"/>
      <c r="EW351" s="50"/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  <c r="FK351" s="50"/>
      <c r="FL351" s="50"/>
      <c r="FM351" s="50"/>
      <c r="FN351" s="50"/>
      <c r="FO351" s="50"/>
      <c r="FP351" s="50"/>
      <c r="FQ351" s="50"/>
      <c r="FR351" s="50"/>
      <c r="FS351" s="50"/>
      <c r="FT351" s="50"/>
      <c r="FU351" s="50"/>
      <c r="FV351" s="50"/>
      <c r="FW351" s="50"/>
      <c r="FX351" s="50"/>
      <c r="FY351" s="50"/>
      <c r="FZ351" s="50"/>
      <c r="GA351" s="50"/>
      <c r="GB351" s="50"/>
      <c r="GC351" s="50"/>
      <c r="GD351" s="50"/>
      <c r="GE351" s="50"/>
      <c r="GF351" s="50"/>
      <c r="GG351" s="50"/>
      <c r="GH351" s="50"/>
      <c r="GI351" s="50"/>
      <c r="GJ351" s="50"/>
      <c r="GK351" s="50"/>
      <c r="GL351" s="50"/>
      <c r="GM351" s="50"/>
      <c r="GN351" s="50"/>
      <c r="GO351" s="50"/>
      <c r="GP351" s="50"/>
      <c r="GQ351" s="50"/>
      <c r="GR351" s="50"/>
      <c r="GS351" s="50"/>
      <c r="GT351" s="50"/>
      <c r="GU351" s="50"/>
      <c r="GV351" s="50"/>
      <c r="GW351" s="50"/>
      <c r="GX351" s="50"/>
      <c r="GY351" s="50"/>
      <c r="GZ351" s="50"/>
      <c r="HA351" s="50"/>
      <c r="HB351" s="50"/>
      <c r="HC351" s="50"/>
      <c r="HD351" s="50"/>
      <c r="HE351" s="50"/>
      <c r="HF351" s="50"/>
      <c r="HG351" s="50"/>
      <c r="HH351" s="50"/>
      <c r="HI351" s="50"/>
      <c r="HJ351" s="50"/>
      <c r="HK351" s="50"/>
      <c r="HL351" s="50"/>
      <c r="HM351" s="50"/>
      <c r="HN351" s="50"/>
      <c r="HO351" s="50"/>
      <c r="HP351" s="50"/>
      <c r="HQ351" s="50"/>
      <c r="HR351" s="50"/>
      <c r="HS351" s="50"/>
      <c r="HT351" s="50"/>
      <c r="HU351" s="50"/>
      <c r="HV351" s="50"/>
      <c r="HW351" s="50"/>
      <c r="HX351" s="50"/>
      <c r="HY351" s="50"/>
      <c r="HZ351" s="50"/>
      <c r="IA351" s="50"/>
      <c r="IB351" s="50"/>
      <c r="IC351" s="50"/>
      <c r="ID351" s="50"/>
      <c r="IE351" s="50"/>
      <c r="IF351" s="50"/>
      <c r="IG351" s="50"/>
      <c r="IH351" s="50"/>
      <c r="II351" s="50"/>
      <c r="IJ351" s="50"/>
      <c r="IK351" s="50"/>
      <c r="IL351" s="50"/>
      <c r="IM351" s="50"/>
      <c r="IN351" s="50"/>
      <c r="IO351" s="50"/>
    </row>
    <row r="352" spans="1:253" s="49" customFormat="1" ht="12" x14ac:dyDescent="0.2">
      <c r="A352" s="44" t="s">
        <v>30</v>
      </c>
      <c r="B352" s="18">
        <v>139</v>
      </c>
      <c r="C352" s="23" t="s">
        <v>4</v>
      </c>
      <c r="D352" s="23" t="s">
        <v>4</v>
      </c>
      <c r="E352" s="23" t="s">
        <v>4</v>
      </c>
      <c r="F352" s="18">
        <f>SUM(B352:E352)</f>
        <v>139</v>
      </c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50"/>
      <c r="ES352" s="50"/>
      <c r="ET352" s="50"/>
      <c r="EU352" s="50"/>
      <c r="EV352" s="50"/>
      <c r="EW352" s="50"/>
      <c r="EX352" s="50"/>
      <c r="EY352" s="50"/>
      <c r="EZ352" s="50"/>
      <c r="FA352" s="50"/>
      <c r="FB352" s="50"/>
      <c r="FC352" s="50"/>
      <c r="FD352" s="50"/>
      <c r="FE352" s="50"/>
      <c r="FF352" s="50"/>
      <c r="FG352" s="50"/>
      <c r="FH352" s="50"/>
      <c r="FI352" s="50"/>
      <c r="FJ352" s="50"/>
      <c r="FK352" s="50"/>
      <c r="FL352" s="50"/>
      <c r="FM352" s="50"/>
      <c r="FN352" s="50"/>
      <c r="FO352" s="50"/>
      <c r="FP352" s="50"/>
      <c r="FQ352" s="50"/>
      <c r="FR352" s="50"/>
      <c r="FS352" s="50"/>
      <c r="FT352" s="50"/>
      <c r="FU352" s="50"/>
      <c r="FV352" s="50"/>
      <c r="FW352" s="50"/>
      <c r="FX352" s="50"/>
      <c r="FY352" s="50"/>
      <c r="FZ352" s="50"/>
      <c r="GA352" s="50"/>
      <c r="GB352" s="50"/>
      <c r="GC352" s="50"/>
      <c r="GD352" s="50"/>
      <c r="GE352" s="50"/>
      <c r="GF352" s="50"/>
      <c r="GG352" s="50"/>
      <c r="GH352" s="50"/>
      <c r="GI352" s="50"/>
      <c r="GJ352" s="50"/>
      <c r="GK352" s="50"/>
      <c r="GL352" s="50"/>
      <c r="GM352" s="50"/>
      <c r="GN352" s="50"/>
      <c r="GO352" s="50"/>
      <c r="GP352" s="50"/>
      <c r="GQ352" s="50"/>
      <c r="GR352" s="50"/>
      <c r="GS352" s="50"/>
      <c r="GT352" s="50"/>
      <c r="GU352" s="50"/>
      <c r="GV352" s="50"/>
      <c r="GW352" s="50"/>
      <c r="GX352" s="50"/>
      <c r="GY352" s="50"/>
      <c r="GZ352" s="50"/>
      <c r="HA352" s="50"/>
      <c r="HB352" s="50"/>
      <c r="HC352" s="50"/>
      <c r="HD352" s="50"/>
      <c r="HE352" s="50"/>
      <c r="HF352" s="50"/>
      <c r="HG352" s="50"/>
      <c r="HH352" s="50"/>
      <c r="HI352" s="50"/>
      <c r="HJ352" s="50"/>
      <c r="HK352" s="50"/>
      <c r="HL352" s="50"/>
      <c r="HM352" s="50"/>
      <c r="HN352" s="50"/>
      <c r="HO352" s="50"/>
      <c r="HP352" s="50"/>
      <c r="HQ352" s="50"/>
      <c r="HR352" s="50"/>
      <c r="HS352" s="50"/>
      <c r="HT352" s="50"/>
      <c r="HU352" s="50"/>
      <c r="HV352" s="50"/>
      <c r="HW352" s="50"/>
      <c r="HX352" s="50"/>
      <c r="HY352" s="50"/>
      <c r="HZ352" s="50"/>
      <c r="IA352" s="50"/>
      <c r="IB352" s="50"/>
      <c r="IC352" s="50"/>
      <c r="ID352" s="50"/>
      <c r="IE352" s="50"/>
      <c r="IF352" s="50"/>
      <c r="IG352" s="50"/>
      <c r="IH352" s="50"/>
      <c r="II352" s="50"/>
      <c r="IJ352" s="50"/>
      <c r="IK352" s="50"/>
      <c r="IL352" s="50"/>
      <c r="IM352" s="50"/>
      <c r="IN352" s="50"/>
      <c r="IO352" s="50"/>
    </row>
    <row r="353" spans="1:249" s="49" customFormat="1" ht="12" x14ac:dyDescent="0.2">
      <c r="A353" s="17" t="s">
        <v>56</v>
      </c>
      <c r="B353" s="14">
        <v>10</v>
      </c>
      <c r="C353" s="16" t="s">
        <v>4</v>
      </c>
      <c r="D353" s="16" t="s">
        <v>4</v>
      </c>
      <c r="E353" s="16" t="s">
        <v>4</v>
      </c>
      <c r="F353" s="14">
        <f>SUM(B353:E353)</f>
        <v>10</v>
      </c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  <c r="FK353" s="50"/>
      <c r="FL353" s="50"/>
      <c r="FM353" s="50"/>
      <c r="FN353" s="50"/>
      <c r="FO353" s="50"/>
      <c r="FP353" s="50"/>
      <c r="FQ353" s="50"/>
      <c r="FR353" s="50"/>
      <c r="FS353" s="50"/>
      <c r="FT353" s="50"/>
      <c r="FU353" s="50"/>
      <c r="FV353" s="50"/>
      <c r="FW353" s="50"/>
      <c r="FX353" s="50"/>
      <c r="FY353" s="50"/>
      <c r="FZ353" s="50"/>
      <c r="GA353" s="50"/>
      <c r="GB353" s="50"/>
      <c r="GC353" s="50"/>
      <c r="GD353" s="50"/>
      <c r="GE353" s="50"/>
      <c r="GF353" s="50"/>
      <c r="GG353" s="50"/>
      <c r="GH353" s="50"/>
      <c r="GI353" s="50"/>
      <c r="GJ353" s="50"/>
      <c r="GK353" s="50"/>
      <c r="GL353" s="50"/>
      <c r="GM353" s="50"/>
      <c r="GN353" s="50"/>
      <c r="GO353" s="50"/>
      <c r="GP353" s="50"/>
      <c r="GQ353" s="50"/>
      <c r="GR353" s="50"/>
      <c r="GS353" s="50"/>
      <c r="GT353" s="50"/>
      <c r="GU353" s="50"/>
      <c r="GV353" s="50"/>
      <c r="GW353" s="50"/>
      <c r="GX353" s="50"/>
      <c r="GY353" s="50"/>
      <c r="GZ353" s="50"/>
      <c r="HA353" s="50"/>
      <c r="HB353" s="50"/>
      <c r="HC353" s="50"/>
      <c r="HD353" s="50"/>
      <c r="HE353" s="50"/>
      <c r="HF353" s="50"/>
      <c r="HG353" s="50"/>
      <c r="HH353" s="50"/>
      <c r="HI353" s="50"/>
      <c r="HJ353" s="50"/>
      <c r="HK353" s="50"/>
      <c r="HL353" s="50"/>
      <c r="HM353" s="50"/>
      <c r="HN353" s="50"/>
      <c r="HO353" s="50"/>
      <c r="HP353" s="50"/>
      <c r="HQ353" s="50"/>
      <c r="HR353" s="50"/>
      <c r="HS353" s="50"/>
      <c r="HT353" s="50"/>
      <c r="HU353" s="50"/>
      <c r="HV353" s="50"/>
      <c r="HW353" s="50"/>
      <c r="HX353" s="50"/>
      <c r="HY353" s="50"/>
      <c r="HZ353" s="50"/>
      <c r="IA353" s="50"/>
      <c r="IB353" s="50"/>
      <c r="IC353" s="50"/>
      <c r="ID353" s="50"/>
      <c r="IE353" s="50"/>
      <c r="IF353" s="50"/>
      <c r="IG353" s="50"/>
      <c r="IH353" s="50"/>
      <c r="II353" s="50"/>
      <c r="IJ353" s="50"/>
      <c r="IK353" s="50"/>
      <c r="IL353" s="50"/>
      <c r="IM353" s="50"/>
      <c r="IN353" s="50"/>
      <c r="IO353" s="50"/>
    </row>
    <row r="354" spans="1:249" s="8" customFormat="1" ht="11.25" customHeight="1" x14ac:dyDescent="0.2">
      <c r="A354" s="44" t="s">
        <v>29</v>
      </c>
      <c r="B354" s="18">
        <v>2708</v>
      </c>
      <c r="C354" s="18">
        <v>18</v>
      </c>
      <c r="D354" s="23" t="s">
        <v>4</v>
      </c>
      <c r="E354" s="23" t="s">
        <v>4</v>
      </c>
      <c r="F354" s="18">
        <f>SUM(B354:E354)</f>
        <v>2726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</row>
    <row r="355" spans="1:249" s="8" customFormat="1" ht="11.25" customHeight="1" x14ac:dyDescent="0.2">
      <c r="A355" s="17" t="s">
        <v>27</v>
      </c>
      <c r="B355" s="16" t="s">
        <v>4</v>
      </c>
      <c r="C355" s="14">
        <v>9</v>
      </c>
      <c r="D355" s="16" t="s">
        <v>4</v>
      </c>
      <c r="E355" s="16" t="s">
        <v>4</v>
      </c>
      <c r="F355" s="14">
        <f>SUM(B355:E355)</f>
        <v>9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</row>
    <row r="356" spans="1:249" s="8" customFormat="1" ht="11.25" customHeight="1" x14ac:dyDescent="0.2">
      <c r="A356" s="44" t="s">
        <v>26</v>
      </c>
      <c r="B356" s="23">
        <v>96</v>
      </c>
      <c r="C356" s="23" t="s">
        <v>4</v>
      </c>
      <c r="D356" s="23" t="s">
        <v>4</v>
      </c>
      <c r="E356" s="23" t="s">
        <v>4</v>
      </c>
      <c r="F356" s="18">
        <f>SUM(B356:E356)</f>
        <v>96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</row>
    <row r="357" spans="1:249" s="8" customFormat="1" ht="11.25" customHeight="1" x14ac:dyDescent="0.2">
      <c r="A357" s="17" t="s">
        <v>25</v>
      </c>
      <c r="B357" s="16">
        <v>199</v>
      </c>
      <c r="C357" s="16" t="s">
        <v>4</v>
      </c>
      <c r="D357" s="16" t="s">
        <v>4</v>
      </c>
      <c r="E357" s="15" t="s">
        <v>4</v>
      </c>
      <c r="F357" s="14">
        <f>SUM(B357:E357)</f>
        <v>199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</row>
    <row r="358" spans="1:249" s="8" customFormat="1" ht="11.25" customHeight="1" x14ac:dyDescent="0.2">
      <c r="A358" s="44" t="s">
        <v>23</v>
      </c>
      <c r="B358" s="18" t="s">
        <v>13</v>
      </c>
      <c r="C358" s="23" t="s">
        <v>4</v>
      </c>
      <c r="D358" s="23" t="s">
        <v>4</v>
      </c>
      <c r="E358" s="22" t="s">
        <v>4</v>
      </c>
      <c r="F358" s="18" t="s">
        <v>13</v>
      </c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</row>
    <row r="359" spans="1:249" s="8" customFormat="1" ht="11.25" customHeight="1" x14ac:dyDescent="0.2">
      <c r="A359" s="17" t="s">
        <v>55</v>
      </c>
      <c r="B359" s="16">
        <v>165</v>
      </c>
      <c r="C359" s="16" t="s">
        <v>4</v>
      </c>
      <c r="D359" s="16" t="s">
        <v>4</v>
      </c>
      <c r="E359" s="15" t="s">
        <v>4</v>
      </c>
      <c r="F359" s="14">
        <f>SUM(B359:E359)</f>
        <v>165</v>
      </c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</row>
    <row r="360" spans="1:249" s="8" customFormat="1" ht="11.25" customHeight="1" x14ac:dyDescent="0.2">
      <c r="A360" s="44" t="s">
        <v>21</v>
      </c>
      <c r="B360" s="23">
        <v>94</v>
      </c>
      <c r="C360" s="18" t="s">
        <v>13</v>
      </c>
      <c r="D360" s="23" t="s">
        <v>4</v>
      </c>
      <c r="E360" s="22" t="s">
        <v>4</v>
      </c>
      <c r="F360" s="18">
        <f>SUM(B360:E360)</f>
        <v>94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</row>
    <row r="361" spans="1:249" s="8" customFormat="1" ht="11.25" customHeight="1" x14ac:dyDescent="0.2">
      <c r="A361" s="17" t="s">
        <v>20</v>
      </c>
      <c r="B361" s="16">
        <v>11</v>
      </c>
      <c r="C361" s="16" t="s">
        <v>4</v>
      </c>
      <c r="D361" s="16" t="s">
        <v>4</v>
      </c>
      <c r="E361" s="15" t="s">
        <v>4</v>
      </c>
      <c r="F361" s="14">
        <f>SUM(B361:E361)</f>
        <v>11</v>
      </c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</row>
    <row r="362" spans="1:249" s="8" customFormat="1" ht="11.25" customHeight="1" x14ac:dyDescent="0.2">
      <c r="A362" s="44" t="s">
        <v>19</v>
      </c>
      <c r="B362" s="23">
        <v>394</v>
      </c>
      <c r="C362" s="23" t="s">
        <v>4</v>
      </c>
      <c r="D362" s="23" t="s">
        <v>4</v>
      </c>
      <c r="E362" s="23" t="s">
        <v>4</v>
      </c>
      <c r="F362" s="18">
        <f>SUM(B362:E362)</f>
        <v>394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</row>
    <row r="363" spans="1:249" s="8" customFormat="1" ht="11.25" customHeight="1" x14ac:dyDescent="0.2">
      <c r="A363" s="17" t="s">
        <v>41</v>
      </c>
      <c r="B363" s="16">
        <v>22</v>
      </c>
      <c r="C363" s="16" t="s">
        <v>4</v>
      </c>
      <c r="D363" s="16" t="s">
        <v>4</v>
      </c>
      <c r="E363" s="16" t="s">
        <v>4</v>
      </c>
      <c r="F363" s="14">
        <f>SUM(B363:E363)</f>
        <v>22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</row>
    <row r="364" spans="1:249" s="8" customFormat="1" ht="11.25" customHeight="1" x14ac:dyDescent="0.2">
      <c r="A364" s="44" t="s">
        <v>18</v>
      </c>
      <c r="B364" s="18">
        <v>2294</v>
      </c>
      <c r="C364" s="18">
        <v>115</v>
      </c>
      <c r="D364" s="23" t="s">
        <v>4</v>
      </c>
      <c r="E364" s="23" t="s">
        <v>4</v>
      </c>
      <c r="F364" s="18">
        <f>SUM(B364:E364)</f>
        <v>2409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</row>
    <row r="365" spans="1:249" s="8" customFormat="1" ht="11.25" customHeight="1" x14ac:dyDescent="0.2">
      <c r="A365" s="17" t="s">
        <v>14</v>
      </c>
      <c r="B365" s="14">
        <v>63</v>
      </c>
      <c r="C365" s="16" t="s">
        <v>4</v>
      </c>
      <c r="D365" s="16" t="s">
        <v>4</v>
      </c>
      <c r="E365" s="16" t="s">
        <v>4</v>
      </c>
      <c r="F365" s="14">
        <f>SUM(B365:E365)</f>
        <v>63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</row>
    <row r="366" spans="1:249" s="8" customFormat="1" ht="11.25" customHeight="1" x14ac:dyDescent="0.2">
      <c r="A366" s="44" t="s">
        <v>12</v>
      </c>
      <c r="B366" s="18">
        <v>812</v>
      </c>
      <c r="C366" s="23" t="s">
        <v>4</v>
      </c>
      <c r="D366" s="23" t="s">
        <v>4</v>
      </c>
      <c r="E366" s="23" t="s">
        <v>4</v>
      </c>
      <c r="F366" s="18">
        <f>SUM(B366:E366)</f>
        <v>812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</row>
    <row r="367" spans="1:249" s="8" customFormat="1" ht="11.25" customHeight="1" x14ac:dyDescent="0.2">
      <c r="A367" s="62" t="s">
        <v>10</v>
      </c>
      <c r="B367" s="60">
        <v>5391</v>
      </c>
      <c r="C367" s="60">
        <v>7168</v>
      </c>
      <c r="D367" s="60">
        <v>3097</v>
      </c>
      <c r="E367" s="63" t="s">
        <v>4</v>
      </c>
      <c r="F367" s="60">
        <v>15655</v>
      </c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  <c r="IB367" s="56"/>
      <c r="IC367" s="56"/>
      <c r="ID367" s="56"/>
      <c r="IE367" s="56"/>
      <c r="IF367" s="56"/>
      <c r="IG367" s="56"/>
      <c r="IH367" s="56"/>
      <c r="II367" s="56"/>
      <c r="IJ367" s="56"/>
      <c r="IK367" s="56"/>
      <c r="IL367" s="56"/>
      <c r="IM367" s="56"/>
      <c r="IN367" s="56"/>
      <c r="IO367" s="56"/>
    </row>
    <row r="368" spans="1:249" s="8" customFormat="1" ht="11.25" customHeight="1" x14ac:dyDescent="0.2">
      <c r="A368" s="44" t="s">
        <v>8</v>
      </c>
      <c r="B368" s="18">
        <v>1</v>
      </c>
      <c r="C368" s="23" t="s">
        <v>4</v>
      </c>
      <c r="D368" s="23" t="s">
        <v>4</v>
      </c>
      <c r="E368" s="23" t="s">
        <v>4</v>
      </c>
      <c r="F368" s="18">
        <f>SUM(B368:E368)</f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</row>
    <row r="369" spans="1:253" s="8" customFormat="1" ht="11.25" customHeight="1" x14ac:dyDescent="0.2">
      <c r="A369" s="17" t="s">
        <v>7</v>
      </c>
      <c r="B369" s="16">
        <v>265</v>
      </c>
      <c r="C369" s="16" t="s">
        <v>4</v>
      </c>
      <c r="D369" s="16" t="s">
        <v>4</v>
      </c>
      <c r="E369" s="16" t="s">
        <v>4</v>
      </c>
      <c r="F369" s="14">
        <f>SUM(B369:E369)</f>
        <v>265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</row>
    <row r="370" spans="1:253" s="8" customFormat="1" ht="11.25" customHeight="1" x14ac:dyDescent="0.2">
      <c r="A370" s="44"/>
      <c r="B370" s="18"/>
      <c r="C370" s="18"/>
      <c r="D370" s="18"/>
      <c r="E370" s="19"/>
      <c r="F370" s="1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</row>
    <row r="371" spans="1:253" s="8" customFormat="1" ht="11.25" customHeight="1" x14ac:dyDescent="0.2">
      <c r="A371" s="17" t="s">
        <v>6</v>
      </c>
      <c r="B371" s="14">
        <f>SUM(B351:B369)</f>
        <v>14426</v>
      </c>
      <c r="C371" s="14">
        <f>SUM(C351:C369)</f>
        <v>7335</v>
      </c>
      <c r="D371" s="14">
        <f>SUM(D351:D369)</f>
        <v>3097</v>
      </c>
      <c r="E371" s="14">
        <f>SUM(E351:E369)</f>
        <v>27</v>
      </c>
      <c r="F371" s="14">
        <f>SUM(F351:F369)</f>
        <v>24884</v>
      </c>
      <c r="G371" s="5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</row>
    <row r="372" spans="1:253" s="8" customFormat="1" ht="11.25" customHeight="1" x14ac:dyDescent="0.2">
      <c r="A372" s="44"/>
      <c r="B372" s="18"/>
      <c r="C372" s="18"/>
      <c r="D372" s="18"/>
      <c r="E372" s="19"/>
      <c r="F372" s="1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</row>
    <row r="373" spans="1:253" s="8" customFormat="1" ht="11.25" customHeight="1" x14ac:dyDescent="0.2">
      <c r="A373" s="17" t="s">
        <v>5</v>
      </c>
      <c r="B373" s="16" t="s">
        <v>4</v>
      </c>
      <c r="C373" s="16" t="s">
        <v>4</v>
      </c>
      <c r="D373" s="16" t="s">
        <v>4</v>
      </c>
      <c r="E373" s="15" t="s">
        <v>4</v>
      </c>
      <c r="F373" s="16">
        <v>541</v>
      </c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</row>
    <row r="374" spans="1:253" s="8" customFormat="1" ht="11.25" customHeight="1" thickBot="1" x14ac:dyDescent="0.25">
      <c r="A374" s="54"/>
      <c r="B374" s="11"/>
      <c r="C374" s="11"/>
      <c r="D374" s="11"/>
      <c r="E374" s="12"/>
      <c r="F374" s="59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</row>
    <row r="375" spans="1:253" s="8" customFormat="1" ht="11.25" customHeight="1" thickBot="1" x14ac:dyDescent="0.25">
      <c r="A375" s="40" t="s">
        <v>3</v>
      </c>
      <c r="B375" s="9">
        <f>SUM(B371:B373)</f>
        <v>14426</v>
      </c>
      <c r="C375" s="9">
        <f>SUM(C371:C373)</f>
        <v>7335</v>
      </c>
      <c r="D375" s="9">
        <f>SUM(D371:D373)</f>
        <v>3097</v>
      </c>
      <c r="E375" s="9">
        <f>SUM(E371:E373)</f>
        <v>27</v>
      </c>
      <c r="F375" s="9">
        <f>SUM(F371:F373)</f>
        <v>25425</v>
      </c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</row>
    <row r="376" spans="1:253" ht="7.5" customHeight="1" x14ac:dyDescent="0.2">
      <c r="A376" s="6"/>
      <c r="B376" s="6"/>
      <c r="C376" s="6"/>
      <c r="D376" s="6"/>
      <c r="E376" s="7"/>
      <c r="F376" s="6"/>
    </row>
    <row r="377" spans="1:253" ht="11.25" customHeight="1" x14ac:dyDescent="0.2">
      <c r="A377" s="5" t="s">
        <v>2</v>
      </c>
    </row>
    <row r="378" spans="1:253" ht="7.5" customHeight="1" x14ac:dyDescent="0.2"/>
    <row r="379" spans="1:253" ht="11.25" customHeight="1" x14ac:dyDescent="0.2">
      <c r="A379" s="5" t="s">
        <v>1</v>
      </c>
      <c r="B379" s="4" t="s">
        <v>0</v>
      </c>
      <c r="C379" s="4"/>
      <c r="I379" s="3"/>
    </row>
    <row r="383" spans="1:253" ht="15.75" x14ac:dyDescent="0.2">
      <c r="A383" s="37" t="s">
        <v>38</v>
      </c>
      <c r="B383" s="36" t="s">
        <v>54</v>
      </c>
      <c r="C383" s="35"/>
      <c r="D383" s="34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  <c r="EI383" s="35"/>
      <c r="EJ383" s="35"/>
      <c r="EK383" s="35"/>
      <c r="EL383" s="35"/>
      <c r="EM383" s="35"/>
      <c r="EN383" s="35"/>
      <c r="EO383" s="35"/>
      <c r="EP383" s="35"/>
      <c r="EQ383" s="35"/>
      <c r="ER383" s="35"/>
      <c r="ES383" s="35"/>
      <c r="ET383" s="35"/>
      <c r="EU383" s="35"/>
      <c r="EV383" s="35"/>
      <c r="EW383" s="35"/>
      <c r="EX383" s="35"/>
      <c r="EY383" s="35"/>
      <c r="EZ383" s="35"/>
      <c r="FA383" s="35"/>
      <c r="FB383" s="35"/>
      <c r="FC383" s="35"/>
      <c r="FD383" s="35"/>
      <c r="FE383" s="35"/>
      <c r="FF383" s="35"/>
      <c r="FG383" s="35"/>
      <c r="FH383" s="35"/>
      <c r="FI383" s="35"/>
      <c r="FJ383" s="35"/>
      <c r="FK383" s="35"/>
      <c r="FL383" s="35"/>
      <c r="FM383" s="35"/>
      <c r="FN383" s="35"/>
      <c r="FO383" s="35"/>
      <c r="FP383" s="35"/>
      <c r="FQ383" s="35"/>
      <c r="FR383" s="35"/>
      <c r="FS383" s="35"/>
      <c r="FT383" s="35"/>
      <c r="FU383" s="35"/>
      <c r="FV383" s="35"/>
      <c r="FW383" s="35"/>
      <c r="FX383" s="35"/>
      <c r="FY383" s="35"/>
      <c r="FZ383" s="35"/>
      <c r="GA383" s="35"/>
      <c r="GB383" s="35"/>
      <c r="GC383" s="35"/>
      <c r="GD383" s="35"/>
      <c r="GE383" s="35"/>
      <c r="GF383" s="35"/>
      <c r="GG383" s="35"/>
      <c r="GH383" s="35"/>
      <c r="GI383" s="35"/>
      <c r="GJ383" s="35"/>
      <c r="GK383" s="35"/>
      <c r="GL383" s="35"/>
      <c r="GM383" s="35"/>
      <c r="GN383" s="35"/>
      <c r="GO383" s="35"/>
      <c r="GP383" s="35"/>
      <c r="GQ383" s="35"/>
      <c r="GR383" s="35"/>
      <c r="GS383" s="35"/>
      <c r="GT383" s="35"/>
      <c r="GU383" s="35"/>
      <c r="GV383" s="35"/>
      <c r="GW383" s="35"/>
      <c r="GX383" s="35"/>
      <c r="GY383" s="35"/>
      <c r="GZ383" s="35"/>
      <c r="HA383" s="35"/>
      <c r="HB383" s="35"/>
      <c r="HC383" s="35"/>
      <c r="HD383" s="35"/>
      <c r="HE383" s="35"/>
      <c r="HF383" s="35"/>
      <c r="HG383" s="35"/>
      <c r="HH383" s="35"/>
      <c r="HI383" s="35"/>
      <c r="HJ383" s="35"/>
      <c r="HK383" s="35"/>
      <c r="HL383" s="35"/>
      <c r="HM383" s="35"/>
      <c r="HN383" s="35"/>
      <c r="HO383" s="35"/>
      <c r="HP383" s="35"/>
      <c r="HQ383" s="35"/>
      <c r="HR383" s="35"/>
      <c r="HS383" s="35"/>
      <c r="HT383" s="35"/>
      <c r="HU383" s="35"/>
      <c r="HV383" s="35"/>
      <c r="HW383" s="35"/>
      <c r="HX383" s="35"/>
      <c r="HY383" s="35"/>
      <c r="HZ383" s="35"/>
      <c r="IA383" s="35"/>
      <c r="IB383" s="35"/>
      <c r="IC383" s="35"/>
      <c r="ID383" s="35"/>
      <c r="IE383" s="35"/>
      <c r="IF383" s="35"/>
      <c r="IG383" s="35"/>
      <c r="IH383" s="35"/>
      <c r="II383" s="35"/>
      <c r="IJ383" s="35"/>
      <c r="IK383" s="35"/>
      <c r="IL383" s="35"/>
      <c r="IM383" s="35"/>
      <c r="IN383" s="35"/>
      <c r="IO383" s="35"/>
      <c r="IP383" s="57"/>
      <c r="IQ383" s="57"/>
      <c r="IR383" s="57"/>
      <c r="IS383" s="57"/>
    </row>
    <row r="384" spans="1:253" x14ac:dyDescent="0.2">
      <c r="A384" s="33"/>
      <c r="B384" s="33" t="s">
        <v>36</v>
      </c>
      <c r="C384" s="33"/>
      <c r="D384" s="53"/>
    </row>
    <row r="385" spans="1:249" ht="7.5" customHeight="1" thickBot="1" x14ac:dyDescent="0.25">
      <c r="A385" s="32"/>
      <c r="B385" s="32"/>
      <c r="C385" s="32"/>
      <c r="D385" s="32"/>
      <c r="E385" s="52"/>
      <c r="F385" s="32"/>
    </row>
    <row r="386" spans="1:249" s="49" customFormat="1" ht="26.25" thickBot="1" x14ac:dyDescent="0.25">
      <c r="A386" s="29" t="s">
        <v>35</v>
      </c>
      <c r="B386" s="28" t="s">
        <v>34</v>
      </c>
      <c r="C386" s="28" t="s">
        <v>33</v>
      </c>
      <c r="D386" s="28" t="s">
        <v>32</v>
      </c>
      <c r="E386" s="51" t="s">
        <v>44</v>
      </c>
      <c r="F386" s="28" t="s">
        <v>3</v>
      </c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0"/>
      <c r="EO386" s="50"/>
      <c r="EP386" s="50"/>
      <c r="EQ386" s="50"/>
      <c r="ER386" s="50"/>
      <c r="ES386" s="50"/>
      <c r="ET386" s="50"/>
      <c r="EU386" s="50"/>
      <c r="EV386" s="50"/>
      <c r="EW386" s="50"/>
      <c r="EX386" s="50"/>
      <c r="EY386" s="50"/>
      <c r="EZ386" s="50"/>
      <c r="FA386" s="50"/>
      <c r="FB386" s="50"/>
      <c r="FC386" s="50"/>
      <c r="FD386" s="50"/>
      <c r="FE386" s="50"/>
      <c r="FF386" s="50"/>
      <c r="FG386" s="50"/>
      <c r="FH386" s="50"/>
      <c r="FI386" s="50"/>
      <c r="FJ386" s="50"/>
      <c r="FK386" s="50"/>
      <c r="FL386" s="50"/>
      <c r="FM386" s="50"/>
      <c r="FN386" s="50"/>
      <c r="FO386" s="50"/>
      <c r="FP386" s="50"/>
      <c r="FQ386" s="50"/>
      <c r="FR386" s="50"/>
      <c r="FS386" s="50"/>
      <c r="FT386" s="50"/>
      <c r="FU386" s="50"/>
      <c r="FV386" s="50"/>
      <c r="FW386" s="50"/>
      <c r="FX386" s="50"/>
      <c r="FY386" s="50"/>
      <c r="FZ386" s="50"/>
      <c r="GA386" s="50"/>
      <c r="GB386" s="50"/>
      <c r="GC386" s="50"/>
      <c r="GD386" s="50"/>
      <c r="GE386" s="50"/>
      <c r="GF386" s="50"/>
      <c r="GG386" s="50"/>
      <c r="GH386" s="50"/>
      <c r="GI386" s="50"/>
      <c r="GJ386" s="50"/>
      <c r="GK386" s="50"/>
      <c r="GL386" s="50"/>
      <c r="GM386" s="50"/>
      <c r="GN386" s="50"/>
      <c r="GO386" s="50"/>
      <c r="GP386" s="50"/>
      <c r="GQ386" s="50"/>
      <c r="GR386" s="50"/>
      <c r="GS386" s="50"/>
      <c r="GT386" s="50"/>
      <c r="GU386" s="50"/>
      <c r="GV386" s="50"/>
      <c r="GW386" s="50"/>
      <c r="GX386" s="50"/>
      <c r="GY386" s="50"/>
      <c r="GZ386" s="50"/>
      <c r="HA386" s="50"/>
      <c r="HB386" s="50"/>
      <c r="HC386" s="50"/>
      <c r="HD386" s="50"/>
      <c r="HE386" s="50"/>
      <c r="HF386" s="50"/>
      <c r="HG386" s="50"/>
      <c r="HH386" s="50"/>
      <c r="HI386" s="50"/>
      <c r="HJ386" s="50"/>
      <c r="HK386" s="50"/>
      <c r="HL386" s="50"/>
      <c r="HM386" s="50"/>
      <c r="HN386" s="50"/>
      <c r="HO386" s="50"/>
      <c r="HP386" s="50"/>
      <c r="HQ386" s="50"/>
      <c r="HR386" s="50"/>
      <c r="HS386" s="50"/>
      <c r="HT386" s="50"/>
      <c r="HU386" s="50"/>
      <c r="HV386" s="50"/>
      <c r="HW386" s="50"/>
      <c r="HX386" s="50"/>
      <c r="HY386" s="50"/>
      <c r="HZ386" s="50"/>
      <c r="IA386" s="50"/>
      <c r="IB386" s="50"/>
      <c r="IC386" s="50"/>
      <c r="ID386" s="50"/>
      <c r="IE386" s="50"/>
      <c r="IF386" s="50"/>
      <c r="IG386" s="50"/>
      <c r="IH386" s="50"/>
      <c r="II386" s="50"/>
      <c r="IJ386" s="50"/>
      <c r="IK386" s="50"/>
      <c r="IL386" s="50"/>
      <c r="IM386" s="50"/>
      <c r="IN386" s="50"/>
      <c r="IO386" s="50"/>
    </row>
    <row r="387" spans="1:249" s="49" customFormat="1" ht="12" x14ac:dyDescent="0.2">
      <c r="A387" s="17" t="s">
        <v>30</v>
      </c>
      <c r="B387" s="14">
        <v>217</v>
      </c>
      <c r="C387" s="16" t="s">
        <v>4</v>
      </c>
      <c r="D387" s="16" t="s">
        <v>4</v>
      </c>
      <c r="E387" s="16" t="s">
        <v>4</v>
      </c>
      <c r="F387" s="14">
        <f>SUM(B387:E387)</f>
        <v>217</v>
      </c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  <c r="EN387" s="50"/>
      <c r="EO387" s="50"/>
      <c r="EP387" s="50"/>
      <c r="EQ387" s="50"/>
      <c r="ER387" s="50"/>
      <c r="ES387" s="50"/>
      <c r="ET387" s="50"/>
      <c r="EU387" s="50"/>
      <c r="EV387" s="50"/>
      <c r="EW387" s="50"/>
      <c r="EX387" s="50"/>
      <c r="EY387" s="50"/>
      <c r="EZ387" s="50"/>
      <c r="FA387" s="50"/>
      <c r="FB387" s="50"/>
      <c r="FC387" s="50"/>
      <c r="FD387" s="50"/>
      <c r="FE387" s="50"/>
      <c r="FF387" s="50"/>
      <c r="FG387" s="50"/>
      <c r="FH387" s="50"/>
      <c r="FI387" s="50"/>
      <c r="FJ387" s="50"/>
      <c r="FK387" s="50"/>
      <c r="FL387" s="50"/>
      <c r="FM387" s="50"/>
      <c r="FN387" s="50"/>
      <c r="FO387" s="50"/>
      <c r="FP387" s="50"/>
      <c r="FQ387" s="50"/>
      <c r="FR387" s="50"/>
      <c r="FS387" s="50"/>
      <c r="FT387" s="50"/>
      <c r="FU387" s="50"/>
      <c r="FV387" s="50"/>
      <c r="FW387" s="50"/>
      <c r="FX387" s="50"/>
      <c r="FY387" s="50"/>
      <c r="FZ387" s="50"/>
      <c r="GA387" s="50"/>
      <c r="GB387" s="50"/>
      <c r="GC387" s="50"/>
      <c r="GD387" s="50"/>
      <c r="GE387" s="50"/>
      <c r="GF387" s="50"/>
      <c r="GG387" s="50"/>
      <c r="GH387" s="50"/>
      <c r="GI387" s="50"/>
      <c r="GJ387" s="50"/>
      <c r="GK387" s="50"/>
      <c r="GL387" s="50"/>
      <c r="GM387" s="50"/>
      <c r="GN387" s="50"/>
      <c r="GO387" s="50"/>
      <c r="GP387" s="50"/>
      <c r="GQ387" s="50"/>
      <c r="GR387" s="50"/>
      <c r="GS387" s="50"/>
      <c r="GT387" s="50"/>
      <c r="GU387" s="50"/>
      <c r="GV387" s="50"/>
      <c r="GW387" s="50"/>
      <c r="GX387" s="50"/>
      <c r="GY387" s="50"/>
      <c r="GZ387" s="50"/>
      <c r="HA387" s="50"/>
      <c r="HB387" s="50"/>
      <c r="HC387" s="50"/>
      <c r="HD387" s="50"/>
      <c r="HE387" s="50"/>
      <c r="HF387" s="50"/>
      <c r="HG387" s="50"/>
      <c r="HH387" s="50"/>
      <c r="HI387" s="50"/>
      <c r="HJ387" s="50"/>
      <c r="HK387" s="50"/>
      <c r="HL387" s="50"/>
      <c r="HM387" s="50"/>
      <c r="HN387" s="50"/>
      <c r="HO387" s="50"/>
      <c r="HP387" s="50"/>
      <c r="HQ387" s="50"/>
      <c r="HR387" s="50"/>
      <c r="HS387" s="50"/>
      <c r="HT387" s="50"/>
      <c r="HU387" s="50"/>
      <c r="HV387" s="50"/>
      <c r="HW387" s="50"/>
      <c r="HX387" s="50"/>
      <c r="HY387" s="50"/>
      <c r="HZ387" s="50"/>
      <c r="IA387" s="50"/>
      <c r="IB387" s="50"/>
      <c r="IC387" s="50"/>
      <c r="ID387" s="50"/>
      <c r="IE387" s="50"/>
      <c r="IF387" s="50"/>
      <c r="IG387" s="50"/>
      <c r="IH387" s="50"/>
      <c r="II387" s="50"/>
      <c r="IJ387" s="50"/>
      <c r="IK387" s="50"/>
      <c r="IL387" s="50"/>
      <c r="IM387" s="50"/>
      <c r="IN387" s="50"/>
      <c r="IO387" s="50"/>
    </row>
    <row r="388" spans="1:249" s="8" customFormat="1" ht="11.25" customHeight="1" x14ac:dyDescent="0.2">
      <c r="A388" s="44" t="s">
        <v>29</v>
      </c>
      <c r="B388" s="18">
        <v>2420</v>
      </c>
      <c r="C388" s="18">
        <v>629</v>
      </c>
      <c r="D388" s="23" t="s">
        <v>4</v>
      </c>
      <c r="E388" s="23" t="s">
        <v>4</v>
      </c>
      <c r="F388" s="18">
        <f>SUM(B388:E388)</f>
        <v>3049</v>
      </c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</row>
    <row r="389" spans="1:249" s="8" customFormat="1" ht="11.25" customHeight="1" x14ac:dyDescent="0.2">
      <c r="A389" s="17" t="s">
        <v>28</v>
      </c>
      <c r="B389" s="16" t="s">
        <v>4</v>
      </c>
      <c r="C389" s="14">
        <v>1</v>
      </c>
      <c r="D389" s="16" t="s">
        <v>4</v>
      </c>
      <c r="E389" s="16" t="s">
        <v>4</v>
      </c>
      <c r="F389" s="14">
        <f>SUM(B389:E389)</f>
        <v>1</v>
      </c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</row>
    <row r="390" spans="1:249" s="8" customFormat="1" ht="11.25" customHeight="1" x14ac:dyDescent="0.2">
      <c r="A390" s="44" t="s">
        <v>53</v>
      </c>
      <c r="B390" s="23">
        <v>1</v>
      </c>
      <c r="C390" s="23" t="s">
        <v>4</v>
      </c>
      <c r="D390" s="23" t="s">
        <v>4</v>
      </c>
      <c r="E390" s="23" t="s">
        <v>4</v>
      </c>
      <c r="F390" s="18">
        <f>SUM(B390:E390)</f>
        <v>1</v>
      </c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</row>
    <row r="391" spans="1:249" s="8" customFormat="1" ht="11.25" customHeight="1" x14ac:dyDescent="0.2">
      <c r="A391" s="17" t="s">
        <v>27</v>
      </c>
      <c r="B391" s="16">
        <v>55</v>
      </c>
      <c r="C391" s="14">
        <v>41</v>
      </c>
      <c r="D391" s="16" t="s">
        <v>4</v>
      </c>
      <c r="E391" s="16" t="s">
        <v>4</v>
      </c>
      <c r="F391" s="14">
        <f>SUM(B391:E391)</f>
        <v>96</v>
      </c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</row>
    <row r="392" spans="1:249" s="8" customFormat="1" ht="11.25" customHeight="1" x14ac:dyDescent="0.2">
      <c r="A392" s="44" t="s">
        <v>26</v>
      </c>
      <c r="B392" s="23">
        <v>119</v>
      </c>
      <c r="C392" s="23" t="s">
        <v>4</v>
      </c>
      <c r="D392" s="23" t="s">
        <v>4</v>
      </c>
      <c r="E392" s="23" t="s">
        <v>4</v>
      </c>
      <c r="F392" s="18">
        <f>SUM(B392:E392)</f>
        <v>119</v>
      </c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</row>
    <row r="393" spans="1:249" s="8" customFormat="1" ht="11.25" customHeight="1" x14ac:dyDescent="0.2">
      <c r="A393" s="17" t="s">
        <v>25</v>
      </c>
      <c r="B393" s="16">
        <v>197</v>
      </c>
      <c r="C393" s="16" t="s">
        <v>4</v>
      </c>
      <c r="D393" s="16" t="s">
        <v>4</v>
      </c>
      <c r="E393" s="15" t="s">
        <v>4</v>
      </c>
      <c r="F393" s="14">
        <f>SUM(B393:E393)</f>
        <v>197</v>
      </c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</row>
    <row r="394" spans="1:249" s="8" customFormat="1" ht="11.25" customHeight="1" x14ac:dyDescent="0.2">
      <c r="A394" s="44" t="s">
        <v>19</v>
      </c>
      <c r="B394" s="23" t="s">
        <v>4</v>
      </c>
      <c r="C394" s="23">
        <v>372</v>
      </c>
      <c r="D394" s="23" t="s">
        <v>4</v>
      </c>
      <c r="E394" s="23" t="s">
        <v>4</v>
      </c>
      <c r="F394" s="18">
        <f>SUM(B394:E394)</f>
        <v>372</v>
      </c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</row>
    <row r="395" spans="1:249" s="8" customFormat="1" ht="11.25" customHeight="1" x14ac:dyDescent="0.2">
      <c r="A395" s="17" t="s">
        <v>18</v>
      </c>
      <c r="B395" s="14">
        <v>2486</v>
      </c>
      <c r="C395" s="14">
        <v>117</v>
      </c>
      <c r="D395" s="16" t="s">
        <v>4</v>
      </c>
      <c r="E395" s="16" t="s">
        <v>4</v>
      </c>
      <c r="F395" s="14">
        <f>SUM(B395:E395)</f>
        <v>2603</v>
      </c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</row>
    <row r="396" spans="1:249" s="8" customFormat="1" ht="11.25" customHeight="1" x14ac:dyDescent="0.2">
      <c r="A396" s="44" t="s">
        <v>52</v>
      </c>
      <c r="B396" s="23" t="s">
        <v>4</v>
      </c>
      <c r="C396" s="18" t="s">
        <v>13</v>
      </c>
      <c r="D396" s="23" t="s">
        <v>4</v>
      </c>
      <c r="E396" s="23" t="s">
        <v>4</v>
      </c>
      <c r="F396" s="18" t="s">
        <v>13</v>
      </c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</row>
    <row r="397" spans="1:249" s="8" customFormat="1" ht="11.25" customHeight="1" x14ac:dyDescent="0.2">
      <c r="A397" s="17" t="s">
        <v>14</v>
      </c>
      <c r="B397" s="14">
        <v>94</v>
      </c>
      <c r="C397" s="16" t="s">
        <v>4</v>
      </c>
      <c r="D397" s="16" t="s">
        <v>4</v>
      </c>
      <c r="E397" s="16" t="s">
        <v>4</v>
      </c>
      <c r="F397" s="14">
        <f>SUM(B397:E397)</f>
        <v>94</v>
      </c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</row>
    <row r="398" spans="1:249" s="8" customFormat="1" ht="11.25" customHeight="1" x14ac:dyDescent="0.2">
      <c r="A398" s="44" t="s">
        <v>12</v>
      </c>
      <c r="B398" s="18">
        <v>1030</v>
      </c>
      <c r="C398" s="23" t="s">
        <v>4</v>
      </c>
      <c r="D398" s="23" t="s">
        <v>4</v>
      </c>
      <c r="E398" s="23">
        <v>356</v>
      </c>
      <c r="F398" s="18">
        <f>SUM(B398:E398)</f>
        <v>1386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</row>
    <row r="399" spans="1:249" s="8" customFormat="1" ht="11.25" customHeight="1" x14ac:dyDescent="0.2">
      <c r="A399" s="62" t="s">
        <v>10</v>
      </c>
      <c r="B399" s="60">
        <v>2008</v>
      </c>
      <c r="C399" s="60">
        <v>9869</v>
      </c>
      <c r="D399" s="60">
        <v>3698</v>
      </c>
      <c r="E399" s="61"/>
      <c r="F399" s="60">
        <f>SUM(B399:E399)</f>
        <v>15575</v>
      </c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56"/>
      <c r="DH399" s="56"/>
      <c r="DI399" s="56"/>
      <c r="DJ399" s="56"/>
      <c r="DK399" s="56"/>
      <c r="DL399" s="56"/>
      <c r="DM399" s="56"/>
      <c r="DN399" s="56"/>
      <c r="DO399" s="56"/>
      <c r="DP399" s="56"/>
      <c r="DQ399" s="56"/>
      <c r="DR399" s="56"/>
      <c r="DS399" s="56"/>
      <c r="DT399" s="56"/>
      <c r="DU399" s="56"/>
      <c r="DV399" s="56"/>
      <c r="DW399" s="56"/>
      <c r="DX399" s="56"/>
      <c r="DY399" s="56"/>
      <c r="DZ399" s="56"/>
      <c r="EA399" s="56"/>
      <c r="EB399" s="56"/>
      <c r="EC399" s="56"/>
      <c r="ED399" s="56"/>
      <c r="EE399" s="56"/>
      <c r="EF399" s="56"/>
      <c r="EG399" s="56"/>
      <c r="EH399" s="56"/>
      <c r="EI399" s="56"/>
      <c r="EJ399" s="56"/>
      <c r="EK399" s="56"/>
      <c r="EL399" s="56"/>
      <c r="EM399" s="56"/>
      <c r="EN399" s="56"/>
      <c r="EO399" s="56"/>
      <c r="EP399" s="56"/>
      <c r="EQ399" s="56"/>
      <c r="ER399" s="56"/>
      <c r="ES399" s="56"/>
      <c r="ET399" s="56"/>
      <c r="EU399" s="56"/>
      <c r="EV399" s="56"/>
      <c r="EW399" s="56"/>
      <c r="EX399" s="56"/>
      <c r="EY399" s="56"/>
      <c r="EZ399" s="56"/>
      <c r="FA399" s="56"/>
      <c r="FB399" s="56"/>
      <c r="FC399" s="56"/>
      <c r="FD399" s="56"/>
      <c r="FE399" s="56"/>
      <c r="FF399" s="56"/>
      <c r="FG399" s="56"/>
      <c r="FH399" s="56"/>
      <c r="FI399" s="56"/>
      <c r="FJ399" s="56"/>
      <c r="FK399" s="56"/>
      <c r="FL399" s="56"/>
      <c r="FM399" s="56"/>
      <c r="FN399" s="56"/>
      <c r="FO399" s="56"/>
      <c r="FP399" s="56"/>
      <c r="FQ399" s="56"/>
      <c r="FR399" s="56"/>
      <c r="FS399" s="56"/>
      <c r="FT399" s="56"/>
      <c r="FU399" s="56"/>
      <c r="FV399" s="56"/>
      <c r="FW399" s="56"/>
      <c r="FX399" s="56"/>
      <c r="FY399" s="56"/>
      <c r="FZ399" s="56"/>
      <c r="GA399" s="56"/>
      <c r="GB399" s="56"/>
      <c r="GC399" s="56"/>
      <c r="GD399" s="56"/>
      <c r="GE399" s="56"/>
      <c r="GF399" s="56"/>
      <c r="GG399" s="56"/>
      <c r="GH399" s="56"/>
      <c r="GI399" s="56"/>
      <c r="GJ399" s="56"/>
      <c r="GK399" s="56"/>
      <c r="GL399" s="56"/>
      <c r="GM399" s="56"/>
      <c r="GN399" s="56"/>
      <c r="GO399" s="56"/>
      <c r="GP399" s="56"/>
      <c r="GQ399" s="56"/>
      <c r="GR399" s="56"/>
      <c r="GS399" s="56"/>
      <c r="GT399" s="56"/>
      <c r="GU399" s="56"/>
      <c r="GV399" s="56"/>
      <c r="GW399" s="56"/>
      <c r="GX399" s="56"/>
      <c r="GY399" s="56"/>
      <c r="GZ399" s="56"/>
      <c r="HA399" s="56"/>
      <c r="HB399" s="56"/>
      <c r="HC399" s="56"/>
      <c r="HD399" s="56"/>
      <c r="HE399" s="56"/>
      <c r="HF399" s="56"/>
      <c r="HG399" s="56"/>
      <c r="HH399" s="56"/>
      <c r="HI399" s="56"/>
      <c r="HJ399" s="56"/>
      <c r="HK399" s="56"/>
      <c r="HL399" s="56"/>
      <c r="HM399" s="56"/>
      <c r="HN399" s="56"/>
      <c r="HO399" s="56"/>
      <c r="HP399" s="56"/>
      <c r="HQ399" s="56"/>
      <c r="HR399" s="56"/>
      <c r="HS399" s="56"/>
      <c r="HT399" s="56"/>
      <c r="HU399" s="56"/>
      <c r="HV399" s="56"/>
      <c r="HW399" s="56"/>
      <c r="HX399" s="56"/>
      <c r="HY399" s="56"/>
      <c r="HZ399" s="56"/>
      <c r="IA399" s="56"/>
      <c r="IB399" s="56"/>
      <c r="IC399" s="56"/>
      <c r="ID399" s="56"/>
      <c r="IE399" s="56"/>
      <c r="IF399" s="56"/>
      <c r="IG399" s="56"/>
      <c r="IH399" s="56"/>
      <c r="II399" s="56"/>
      <c r="IJ399" s="56"/>
      <c r="IK399" s="56"/>
      <c r="IL399" s="56"/>
      <c r="IM399" s="56"/>
      <c r="IN399" s="56"/>
      <c r="IO399" s="56"/>
    </row>
    <row r="400" spans="1:249" s="8" customFormat="1" ht="11.25" customHeight="1" x14ac:dyDescent="0.2">
      <c r="A400" s="44" t="s">
        <v>7</v>
      </c>
      <c r="B400" s="18">
        <v>678</v>
      </c>
      <c r="C400" s="23" t="s">
        <v>4</v>
      </c>
      <c r="D400" s="23" t="s">
        <v>4</v>
      </c>
      <c r="E400" s="23">
        <v>65</v>
      </c>
      <c r="F400" s="18">
        <f>SUM(B400:E400)</f>
        <v>743</v>
      </c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</row>
    <row r="401" spans="1:253" s="8" customFormat="1" ht="11.25" customHeight="1" x14ac:dyDescent="0.2">
      <c r="A401" s="17" t="s">
        <v>40</v>
      </c>
      <c r="B401" s="16" t="s">
        <v>4</v>
      </c>
      <c r="C401" s="14" t="s">
        <v>13</v>
      </c>
      <c r="D401" s="16" t="s">
        <v>4</v>
      </c>
      <c r="E401" s="16" t="s">
        <v>4</v>
      </c>
      <c r="F401" s="14" t="s">
        <v>13</v>
      </c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</row>
    <row r="402" spans="1:253" s="8" customFormat="1" ht="11.25" customHeight="1" x14ac:dyDescent="0.2">
      <c r="A402" s="44"/>
      <c r="B402" s="18"/>
      <c r="C402" s="18"/>
      <c r="D402" s="18"/>
      <c r="E402" s="19"/>
      <c r="F402" s="1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</row>
    <row r="403" spans="1:253" s="8" customFormat="1" ht="11.25" customHeight="1" x14ac:dyDescent="0.2">
      <c r="A403" s="17" t="s">
        <v>6</v>
      </c>
      <c r="B403" s="14">
        <v>9303</v>
      </c>
      <c r="C403" s="14">
        <f>SUM(C387:C401)</f>
        <v>11029</v>
      </c>
      <c r="D403" s="14">
        <f>SUM(D387:D401)</f>
        <v>3698</v>
      </c>
      <c r="E403" s="14">
        <f>SUM(E387:E401)</f>
        <v>421</v>
      </c>
      <c r="F403" s="14">
        <v>24452</v>
      </c>
      <c r="G403" s="5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</row>
    <row r="404" spans="1:253" s="8" customFormat="1" ht="11.25" customHeight="1" x14ac:dyDescent="0.2">
      <c r="A404" s="44"/>
      <c r="B404" s="18"/>
      <c r="C404" s="18"/>
      <c r="D404" s="18"/>
      <c r="E404" s="19"/>
      <c r="F404" s="1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</row>
    <row r="405" spans="1:253" s="8" customFormat="1" ht="11.25" customHeight="1" x14ac:dyDescent="0.2">
      <c r="A405" s="17" t="s">
        <v>5</v>
      </c>
      <c r="B405" s="16" t="s">
        <v>4</v>
      </c>
      <c r="C405" s="16" t="s">
        <v>4</v>
      </c>
      <c r="D405" s="16" t="s">
        <v>4</v>
      </c>
      <c r="E405" s="15" t="s">
        <v>4</v>
      </c>
      <c r="F405" s="16">
        <v>0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</row>
    <row r="406" spans="1:253" s="8" customFormat="1" ht="11.25" customHeight="1" thickBot="1" x14ac:dyDescent="0.25">
      <c r="A406" s="54"/>
      <c r="B406" s="11"/>
      <c r="C406" s="11"/>
      <c r="D406" s="11"/>
      <c r="E406" s="12"/>
      <c r="F406" s="59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</row>
    <row r="407" spans="1:253" s="8" customFormat="1" ht="11.25" customHeight="1" thickBot="1" x14ac:dyDescent="0.25">
      <c r="A407" s="40" t="s">
        <v>3</v>
      </c>
      <c r="B407" s="9">
        <f>SUM(B403:B405)</f>
        <v>9303</v>
      </c>
      <c r="C407" s="9">
        <f>SUM(C403:C405)</f>
        <v>11029</v>
      </c>
      <c r="D407" s="9">
        <f>SUM(D403:D405)</f>
        <v>3698</v>
      </c>
      <c r="E407" s="9">
        <f>SUM(E403:E405)</f>
        <v>421</v>
      </c>
      <c r="F407" s="9">
        <f>SUM(F403:F405)</f>
        <v>24452</v>
      </c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</row>
    <row r="408" spans="1:253" ht="7.5" customHeight="1" x14ac:dyDescent="0.2">
      <c r="A408" s="6"/>
      <c r="B408" s="6"/>
      <c r="C408" s="6"/>
      <c r="D408" s="6"/>
      <c r="E408" s="7"/>
      <c r="F408" s="6"/>
    </row>
    <row r="409" spans="1:253" ht="11.25" customHeight="1" x14ac:dyDescent="0.2">
      <c r="A409" s="5" t="s">
        <v>2</v>
      </c>
    </row>
    <row r="410" spans="1:253" ht="7.5" customHeight="1" x14ac:dyDescent="0.2"/>
    <row r="411" spans="1:253" ht="11.25" customHeight="1" x14ac:dyDescent="0.2">
      <c r="A411" s="5" t="s">
        <v>1</v>
      </c>
      <c r="B411" s="4" t="s">
        <v>0</v>
      </c>
      <c r="C411" s="4"/>
      <c r="I411" s="3"/>
    </row>
    <row r="415" spans="1:253" ht="15.75" x14ac:dyDescent="0.2">
      <c r="A415" s="37" t="s">
        <v>38</v>
      </c>
      <c r="B415" s="36" t="s">
        <v>51</v>
      </c>
      <c r="C415" s="35"/>
      <c r="D415" s="34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  <c r="DL415" s="35"/>
      <c r="DM415" s="35"/>
      <c r="DN415" s="35"/>
      <c r="DO415" s="35"/>
      <c r="DP415" s="35"/>
      <c r="DQ415" s="35"/>
      <c r="DR415" s="35"/>
      <c r="DS415" s="35"/>
      <c r="DT415" s="35"/>
      <c r="DU415" s="35"/>
      <c r="DV415" s="35"/>
      <c r="DW415" s="35"/>
      <c r="DX415" s="35"/>
      <c r="DY415" s="35"/>
      <c r="DZ415" s="35"/>
      <c r="EA415" s="35"/>
      <c r="EB415" s="35"/>
      <c r="EC415" s="35"/>
      <c r="ED415" s="35"/>
      <c r="EE415" s="35"/>
      <c r="EF415" s="35"/>
      <c r="EG415" s="35"/>
      <c r="EH415" s="35"/>
      <c r="EI415" s="35"/>
      <c r="EJ415" s="35"/>
      <c r="EK415" s="35"/>
      <c r="EL415" s="35"/>
      <c r="EM415" s="35"/>
      <c r="EN415" s="35"/>
      <c r="EO415" s="35"/>
      <c r="EP415" s="35"/>
      <c r="EQ415" s="35"/>
      <c r="ER415" s="35"/>
      <c r="ES415" s="35"/>
      <c r="ET415" s="35"/>
      <c r="EU415" s="35"/>
      <c r="EV415" s="35"/>
      <c r="EW415" s="35"/>
      <c r="EX415" s="35"/>
      <c r="EY415" s="35"/>
      <c r="EZ415" s="35"/>
      <c r="FA415" s="35"/>
      <c r="FB415" s="35"/>
      <c r="FC415" s="35"/>
      <c r="FD415" s="35"/>
      <c r="FE415" s="35"/>
      <c r="FF415" s="35"/>
      <c r="FG415" s="35"/>
      <c r="FH415" s="35"/>
      <c r="FI415" s="35"/>
      <c r="FJ415" s="35"/>
      <c r="FK415" s="35"/>
      <c r="FL415" s="35"/>
      <c r="FM415" s="35"/>
      <c r="FN415" s="35"/>
      <c r="FO415" s="35"/>
      <c r="FP415" s="35"/>
      <c r="FQ415" s="35"/>
      <c r="FR415" s="35"/>
      <c r="FS415" s="35"/>
      <c r="FT415" s="35"/>
      <c r="FU415" s="35"/>
      <c r="FV415" s="35"/>
      <c r="FW415" s="35"/>
      <c r="FX415" s="35"/>
      <c r="FY415" s="35"/>
      <c r="FZ415" s="35"/>
      <c r="GA415" s="35"/>
      <c r="GB415" s="35"/>
      <c r="GC415" s="35"/>
      <c r="GD415" s="35"/>
      <c r="GE415" s="35"/>
      <c r="GF415" s="35"/>
      <c r="GG415" s="35"/>
      <c r="GH415" s="35"/>
      <c r="GI415" s="35"/>
      <c r="GJ415" s="35"/>
      <c r="GK415" s="35"/>
      <c r="GL415" s="35"/>
      <c r="GM415" s="35"/>
      <c r="GN415" s="35"/>
      <c r="GO415" s="35"/>
      <c r="GP415" s="35"/>
      <c r="GQ415" s="35"/>
      <c r="GR415" s="35"/>
      <c r="GS415" s="35"/>
      <c r="GT415" s="35"/>
      <c r="GU415" s="35"/>
      <c r="GV415" s="35"/>
      <c r="GW415" s="35"/>
      <c r="GX415" s="35"/>
      <c r="GY415" s="35"/>
      <c r="GZ415" s="35"/>
      <c r="HA415" s="35"/>
      <c r="HB415" s="35"/>
      <c r="HC415" s="35"/>
      <c r="HD415" s="35"/>
      <c r="HE415" s="35"/>
      <c r="HF415" s="35"/>
      <c r="HG415" s="35"/>
      <c r="HH415" s="35"/>
      <c r="HI415" s="35"/>
      <c r="HJ415" s="35"/>
      <c r="HK415" s="35"/>
      <c r="HL415" s="35"/>
      <c r="HM415" s="35"/>
      <c r="HN415" s="35"/>
      <c r="HO415" s="35"/>
      <c r="HP415" s="35"/>
      <c r="HQ415" s="35"/>
      <c r="HR415" s="35"/>
      <c r="HS415" s="35"/>
      <c r="HT415" s="35"/>
      <c r="HU415" s="35"/>
      <c r="HV415" s="35"/>
      <c r="HW415" s="35"/>
      <c r="HX415" s="35"/>
      <c r="HY415" s="35"/>
      <c r="HZ415" s="35"/>
      <c r="IA415" s="35"/>
      <c r="IB415" s="35"/>
      <c r="IC415" s="35"/>
      <c r="ID415" s="35"/>
      <c r="IE415" s="35"/>
      <c r="IF415" s="35"/>
      <c r="IG415" s="35"/>
      <c r="IH415" s="35"/>
      <c r="II415" s="35"/>
      <c r="IJ415" s="35"/>
      <c r="IK415" s="35"/>
      <c r="IL415" s="35"/>
      <c r="IM415" s="35"/>
      <c r="IN415" s="35"/>
      <c r="IO415" s="35"/>
      <c r="IP415" s="57"/>
      <c r="IQ415" s="57"/>
      <c r="IR415" s="57"/>
      <c r="IS415" s="57"/>
    </row>
    <row r="416" spans="1:253" x14ac:dyDescent="0.2">
      <c r="A416" s="33"/>
      <c r="B416" s="33" t="s">
        <v>36</v>
      </c>
      <c r="C416" s="33"/>
      <c r="D416" s="53"/>
    </row>
    <row r="417" spans="1:249" ht="7.5" customHeight="1" thickBot="1" x14ac:dyDescent="0.25">
      <c r="A417" s="32"/>
      <c r="B417" s="32"/>
      <c r="C417" s="32"/>
      <c r="D417" s="32"/>
      <c r="E417" s="52"/>
      <c r="F417" s="32"/>
    </row>
    <row r="418" spans="1:249" s="49" customFormat="1" ht="26.25" thickBot="1" x14ac:dyDescent="0.25">
      <c r="A418" s="29" t="s">
        <v>35</v>
      </c>
      <c r="B418" s="28" t="s">
        <v>34</v>
      </c>
      <c r="C418" s="28" t="s">
        <v>33</v>
      </c>
      <c r="D418" s="28" t="s">
        <v>32</v>
      </c>
      <c r="E418" s="51" t="s">
        <v>44</v>
      </c>
      <c r="F418" s="28" t="s">
        <v>3</v>
      </c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K418" s="50"/>
      <c r="EL418" s="50"/>
      <c r="EM418" s="50"/>
      <c r="EN418" s="50"/>
      <c r="EO418" s="50"/>
      <c r="EP418" s="50"/>
      <c r="EQ418" s="50"/>
      <c r="ER418" s="50"/>
      <c r="ES418" s="50"/>
      <c r="ET418" s="50"/>
      <c r="EU418" s="50"/>
      <c r="EV418" s="50"/>
      <c r="EW418" s="50"/>
      <c r="EX418" s="50"/>
      <c r="EY418" s="50"/>
      <c r="EZ418" s="50"/>
      <c r="FA418" s="50"/>
      <c r="FB418" s="50"/>
      <c r="FC418" s="50"/>
      <c r="FD418" s="50"/>
      <c r="FE418" s="50"/>
      <c r="FF418" s="50"/>
      <c r="FG418" s="50"/>
      <c r="FH418" s="50"/>
      <c r="FI418" s="50"/>
      <c r="FJ418" s="50"/>
      <c r="FK418" s="50"/>
      <c r="FL418" s="50"/>
      <c r="FM418" s="50"/>
      <c r="FN418" s="50"/>
      <c r="FO418" s="50"/>
      <c r="FP418" s="50"/>
      <c r="FQ418" s="50"/>
      <c r="FR418" s="50"/>
      <c r="FS418" s="50"/>
      <c r="FT418" s="50"/>
      <c r="FU418" s="50"/>
      <c r="FV418" s="50"/>
      <c r="FW418" s="50"/>
      <c r="FX418" s="50"/>
      <c r="FY418" s="50"/>
      <c r="FZ418" s="50"/>
      <c r="GA418" s="50"/>
      <c r="GB418" s="50"/>
      <c r="GC418" s="50"/>
      <c r="GD418" s="50"/>
      <c r="GE418" s="50"/>
      <c r="GF418" s="50"/>
      <c r="GG418" s="50"/>
      <c r="GH418" s="50"/>
      <c r="GI418" s="50"/>
      <c r="GJ418" s="50"/>
      <c r="GK418" s="50"/>
      <c r="GL418" s="50"/>
      <c r="GM418" s="50"/>
      <c r="GN418" s="50"/>
      <c r="GO418" s="50"/>
      <c r="GP418" s="50"/>
      <c r="GQ418" s="50"/>
      <c r="GR418" s="50"/>
      <c r="GS418" s="50"/>
      <c r="GT418" s="50"/>
      <c r="GU418" s="50"/>
      <c r="GV418" s="50"/>
      <c r="GW418" s="50"/>
      <c r="GX418" s="50"/>
      <c r="GY418" s="50"/>
      <c r="GZ418" s="50"/>
      <c r="HA418" s="50"/>
      <c r="HB418" s="50"/>
      <c r="HC418" s="50"/>
      <c r="HD418" s="50"/>
      <c r="HE418" s="50"/>
      <c r="HF418" s="50"/>
      <c r="HG418" s="50"/>
      <c r="HH418" s="50"/>
      <c r="HI418" s="50"/>
      <c r="HJ418" s="50"/>
      <c r="HK418" s="50"/>
      <c r="HL418" s="50"/>
      <c r="HM418" s="50"/>
      <c r="HN418" s="50"/>
      <c r="HO418" s="50"/>
      <c r="HP418" s="50"/>
      <c r="HQ418" s="50"/>
      <c r="HR418" s="50"/>
      <c r="HS418" s="50"/>
      <c r="HT418" s="50"/>
      <c r="HU418" s="50"/>
      <c r="HV418" s="50"/>
      <c r="HW418" s="50"/>
      <c r="HX418" s="50"/>
      <c r="HY418" s="50"/>
      <c r="HZ418" s="50"/>
      <c r="IA418" s="50"/>
      <c r="IB418" s="50"/>
      <c r="IC418" s="50"/>
      <c r="ID418" s="50"/>
      <c r="IE418" s="50"/>
      <c r="IF418" s="50"/>
      <c r="IG418" s="50"/>
      <c r="IH418" s="50"/>
      <c r="II418" s="50"/>
      <c r="IJ418" s="50"/>
      <c r="IK418" s="50"/>
      <c r="IL418" s="50"/>
      <c r="IM418" s="50"/>
      <c r="IN418" s="50"/>
      <c r="IO418" s="50"/>
    </row>
    <row r="419" spans="1:249" s="49" customFormat="1" ht="12" x14ac:dyDescent="0.2">
      <c r="A419" s="17" t="s">
        <v>30</v>
      </c>
      <c r="B419" s="14">
        <v>205</v>
      </c>
      <c r="C419" s="16" t="s">
        <v>4</v>
      </c>
      <c r="D419" s="16" t="s">
        <v>4</v>
      </c>
      <c r="E419" s="16" t="s">
        <v>4</v>
      </c>
      <c r="F419" s="14">
        <f>SUM(B419:E419)</f>
        <v>205</v>
      </c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K419" s="50"/>
      <c r="EL419" s="50"/>
      <c r="EM419" s="50"/>
      <c r="EN419" s="50"/>
      <c r="EO419" s="50"/>
      <c r="EP419" s="50"/>
      <c r="EQ419" s="50"/>
      <c r="ER419" s="50"/>
      <c r="ES419" s="50"/>
      <c r="ET419" s="50"/>
      <c r="EU419" s="50"/>
      <c r="EV419" s="50"/>
      <c r="EW419" s="50"/>
      <c r="EX419" s="50"/>
      <c r="EY419" s="50"/>
      <c r="EZ419" s="50"/>
      <c r="FA419" s="50"/>
      <c r="FB419" s="50"/>
      <c r="FC419" s="50"/>
      <c r="FD419" s="50"/>
      <c r="FE419" s="50"/>
      <c r="FF419" s="50"/>
      <c r="FG419" s="50"/>
      <c r="FH419" s="50"/>
      <c r="FI419" s="50"/>
      <c r="FJ419" s="50"/>
      <c r="FK419" s="50"/>
      <c r="FL419" s="50"/>
      <c r="FM419" s="50"/>
      <c r="FN419" s="50"/>
      <c r="FO419" s="50"/>
      <c r="FP419" s="50"/>
      <c r="FQ419" s="50"/>
      <c r="FR419" s="50"/>
      <c r="FS419" s="50"/>
      <c r="FT419" s="50"/>
      <c r="FU419" s="50"/>
      <c r="FV419" s="50"/>
      <c r="FW419" s="50"/>
      <c r="FX419" s="50"/>
      <c r="FY419" s="50"/>
      <c r="FZ419" s="50"/>
      <c r="GA419" s="50"/>
      <c r="GB419" s="50"/>
      <c r="GC419" s="50"/>
      <c r="GD419" s="50"/>
      <c r="GE419" s="50"/>
      <c r="GF419" s="50"/>
      <c r="GG419" s="50"/>
      <c r="GH419" s="50"/>
      <c r="GI419" s="50"/>
      <c r="GJ419" s="50"/>
      <c r="GK419" s="50"/>
      <c r="GL419" s="50"/>
      <c r="GM419" s="50"/>
      <c r="GN419" s="50"/>
      <c r="GO419" s="50"/>
      <c r="GP419" s="50"/>
      <c r="GQ419" s="50"/>
      <c r="GR419" s="50"/>
      <c r="GS419" s="50"/>
      <c r="GT419" s="50"/>
      <c r="GU419" s="50"/>
      <c r="GV419" s="50"/>
      <c r="GW419" s="50"/>
      <c r="GX419" s="50"/>
      <c r="GY419" s="50"/>
      <c r="GZ419" s="50"/>
      <c r="HA419" s="50"/>
      <c r="HB419" s="50"/>
      <c r="HC419" s="50"/>
      <c r="HD419" s="50"/>
      <c r="HE419" s="50"/>
      <c r="HF419" s="50"/>
      <c r="HG419" s="50"/>
      <c r="HH419" s="50"/>
      <c r="HI419" s="50"/>
      <c r="HJ419" s="50"/>
      <c r="HK419" s="50"/>
      <c r="HL419" s="50"/>
      <c r="HM419" s="50"/>
      <c r="HN419" s="50"/>
      <c r="HO419" s="50"/>
      <c r="HP419" s="50"/>
      <c r="HQ419" s="50"/>
      <c r="HR419" s="50"/>
      <c r="HS419" s="50"/>
      <c r="HT419" s="50"/>
      <c r="HU419" s="50"/>
      <c r="HV419" s="50"/>
      <c r="HW419" s="50"/>
      <c r="HX419" s="50"/>
      <c r="HY419" s="50"/>
      <c r="HZ419" s="50"/>
      <c r="IA419" s="50"/>
      <c r="IB419" s="50"/>
      <c r="IC419" s="50"/>
      <c r="ID419" s="50"/>
      <c r="IE419" s="50"/>
      <c r="IF419" s="50"/>
      <c r="IG419" s="50"/>
      <c r="IH419" s="50"/>
      <c r="II419" s="50"/>
      <c r="IJ419" s="50"/>
      <c r="IK419" s="50"/>
      <c r="IL419" s="50"/>
      <c r="IM419" s="50"/>
      <c r="IN419" s="50"/>
      <c r="IO419" s="50"/>
    </row>
    <row r="420" spans="1:249" s="8" customFormat="1" ht="11.25" customHeight="1" x14ac:dyDescent="0.2">
      <c r="A420" s="44" t="s">
        <v>29</v>
      </c>
      <c r="B420" s="18">
        <v>2757</v>
      </c>
      <c r="C420" s="18">
        <v>396</v>
      </c>
      <c r="D420" s="23" t="s">
        <v>4</v>
      </c>
      <c r="E420" s="23" t="s">
        <v>4</v>
      </c>
      <c r="F420" s="18">
        <f>SUM(B420:E420)</f>
        <v>3153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</row>
    <row r="421" spans="1:249" s="8" customFormat="1" ht="11.25" customHeight="1" x14ac:dyDescent="0.2">
      <c r="A421" s="17" t="s">
        <v>28</v>
      </c>
      <c r="B421" s="16" t="s">
        <v>4</v>
      </c>
      <c r="C421" s="14">
        <v>1</v>
      </c>
      <c r="D421" s="16" t="s">
        <v>4</v>
      </c>
      <c r="E421" s="16" t="s">
        <v>4</v>
      </c>
      <c r="F421" s="14">
        <f>SUM(B421:E421)</f>
        <v>1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</row>
    <row r="422" spans="1:249" s="8" customFormat="1" ht="11.25" customHeight="1" x14ac:dyDescent="0.2">
      <c r="A422" s="44" t="s">
        <v>27</v>
      </c>
      <c r="B422" s="23">
        <v>84</v>
      </c>
      <c r="C422" s="18">
        <v>8</v>
      </c>
      <c r="D422" s="23" t="s">
        <v>4</v>
      </c>
      <c r="E422" s="23" t="s">
        <v>4</v>
      </c>
      <c r="F422" s="18">
        <f>SUM(B422:E422)</f>
        <v>92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</row>
    <row r="423" spans="1:249" s="8" customFormat="1" ht="11.25" customHeight="1" x14ac:dyDescent="0.2">
      <c r="A423" s="17" t="s">
        <v>26</v>
      </c>
      <c r="B423" s="16">
        <v>106</v>
      </c>
      <c r="C423" s="16" t="s">
        <v>4</v>
      </c>
      <c r="D423" s="16" t="s">
        <v>4</v>
      </c>
      <c r="E423" s="16" t="s">
        <v>4</v>
      </c>
      <c r="F423" s="14">
        <f>SUM(B423:E423)</f>
        <v>106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</row>
    <row r="424" spans="1:249" s="8" customFormat="1" ht="11.25" customHeight="1" x14ac:dyDescent="0.2">
      <c r="A424" s="44" t="s">
        <v>25</v>
      </c>
      <c r="B424" s="23">
        <v>164</v>
      </c>
      <c r="C424" s="23" t="s">
        <v>4</v>
      </c>
      <c r="D424" s="23" t="s">
        <v>4</v>
      </c>
      <c r="E424" s="22" t="s">
        <v>4</v>
      </c>
      <c r="F424" s="18">
        <f>SUM(B424:E424)</f>
        <v>164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</row>
    <row r="425" spans="1:249" s="8" customFormat="1" ht="11.25" customHeight="1" x14ac:dyDescent="0.2">
      <c r="A425" s="17" t="s">
        <v>23</v>
      </c>
      <c r="B425" s="16" t="s">
        <v>4</v>
      </c>
      <c r="C425" s="14" t="s">
        <v>13</v>
      </c>
      <c r="D425" s="16" t="s">
        <v>4</v>
      </c>
      <c r="E425" s="15" t="s">
        <v>4</v>
      </c>
      <c r="F425" s="14" t="s">
        <v>13</v>
      </c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</row>
    <row r="426" spans="1:249" s="8" customFormat="1" ht="11.25" customHeight="1" x14ac:dyDescent="0.2">
      <c r="A426" s="44" t="s">
        <v>19</v>
      </c>
      <c r="B426" s="18">
        <v>11</v>
      </c>
      <c r="C426" s="23">
        <v>378</v>
      </c>
      <c r="D426" s="23" t="s">
        <v>4</v>
      </c>
      <c r="E426" s="23" t="s">
        <v>4</v>
      </c>
      <c r="F426" s="18">
        <f>SUM(B426:E426)</f>
        <v>389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</row>
    <row r="427" spans="1:249" s="8" customFormat="1" ht="11.25" customHeight="1" x14ac:dyDescent="0.2">
      <c r="A427" s="17" t="s">
        <v>41</v>
      </c>
      <c r="B427" s="16">
        <v>31</v>
      </c>
      <c r="C427" s="16" t="s">
        <v>4</v>
      </c>
      <c r="D427" s="16" t="s">
        <v>4</v>
      </c>
      <c r="E427" s="16" t="s">
        <v>4</v>
      </c>
      <c r="F427" s="14">
        <f>SUM(B427:E427)</f>
        <v>31</v>
      </c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</row>
    <row r="428" spans="1:249" s="8" customFormat="1" ht="11.25" customHeight="1" x14ac:dyDescent="0.2">
      <c r="A428" s="44" t="s">
        <v>18</v>
      </c>
      <c r="B428" s="18">
        <v>2728</v>
      </c>
      <c r="C428" s="18">
        <v>120</v>
      </c>
      <c r="D428" s="23" t="s">
        <v>4</v>
      </c>
      <c r="E428" s="23" t="s">
        <v>4</v>
      </c>
      <c r="F428" s="18">
        <f>SUM(B428:E428)</f>
        <v>2848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</row>
    <row r="429" spans="1:249" s="8" customFormat="1" ht="11.25" customHeight="1" x14ac:dyDescent="0.2">
      <c r="A429" s="17" t="s">
        <v>14</v>
      </c>
      <c r="B429" s="14">
        <v>113</v>
      </c>
      <c r="C429" s="16" t="s">
        <v>4</v>
      </c>
      <c r="D429" s="16" t="s">
        <v>4</v>
      </c>
      <c r="E429" s="16" t="s">
        <v>4</v>
      </c>
      <c r="F429" s="14">
        <f>SUM(B429:E429)</f>
        <v>113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</row>
    <row r="430" spans="1:249" s="8" customFormat="1" ht="11.25" customHeight="1" x14ac:dyDescent="0.2">
      <c r="A430" s="44" t="s">
        <v>12</v>
      </c>
      <c r="B430" s="18">
        <v>1224</v>
      </c>
      <c r="C430" s="23" t="s">
        <v>4</v>
      </c>
      <c r="D430" s="23" t="s">
        <v>4</v>
      </c>
      <c r="E430" s="23" t="s">
        <v>4</v>
      </c>
      <c r="F430" s="18">
        <f>SUM(B430:E430)</f>
        <v>1224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</row>
    <row r="431" spans="1:249" s="8" customFormat="1" ht="11.25" customHeight="1" x14ac:dyDescent="0.2">
      <c r="A431" s="17" t="s">
        <v>11</v>
      </c>
      <c r="B431" s="14">
        <v>37</v>
      </c>
      <c r="C431" s="16">
        <v>5</v>
      </c>
      <c r="D431" s="16" t="s">
        <v>4</v>
      </c>
      <c r="E431" s="16" t="s">
        <v>4</v>
      </c>
      <c r="F431" s="14">
        <f>SUM(B431:E431)</f>
        <v>42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</row>
    <row r="432" spans="1:249" s="8" customFormat="1" ht="11.25" customHeight="1" x14ac:dyDescent="0.2">
      <c r="A432" s="45" t="s">
        <v>10</v>
      </c>
      <c r="B432" s="24">
        <v>5680</v>
      </c>
      <c r="C432" s="24">
        <v>5757</v>
      </c>
      <c r="D432" s="24">
        <v>3750</v>
      </c>
      <c r="E432" s="25" t="s">
        <v>4</v>
      </c>
      <c r="F432" s="24">
        <f>SUM(B432:E432)</f>
        <v>15187</v>
      </c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56"/>
      <c r="CE432" s="56"/>
      <c r="CF432" s="56"/>
      <c r="CG432" s="56"/>
      <c r="CH432" s="56"/>
      <c r="CI432" s="56"/>
      <c r="CJ432" s="56"/>
      <c r="CK432" s="56"/>
      <c r="CL432" s="56"/>
      <c r="CM432" s="56"/>
      <c r="CN432" s="56"/>
      <c r="CO432" s="56"/>
      <c r="CP432" s="56"/>
      <c r="CQ432" s="56"/>
      <c r="CR432" s="56"/>
      <c r="CS432" s="56"/>
      <c r="CT432" s="56"/>
      <c r="CU432" s="56"/>
      <c r="CV432" s="56"/>
      <c r="CW432" s="56"/>
      <c r="CX432" s="56"/>
      <c r="CY432" s="56"/>
      <c r="CZ432" s="56"/>
      <c r="DA432" s="56"/>
      <c r="DB432" s="56"/>
      <c r="DC432" s="56"/>
      <c r="DD432" s="56"/>
      <c r="DE432" s="56"/>
      <c r="DF432" s="56"/>
      <c r="DG432" s="56"/>
      <c r="DH432" s="56"/>
      <c r="DI432" s="56"/>
      <c r="DJ432" s="56"/>
      <c r="DK432" s="56"/>
      <c r="DL432" s="56"/>
      <c r="DM432" s="56"/>
      <c r="DN432" s="56"/>
      <c r="DO432" s="56"/>
      <c r="DP432" s="56"/>
      <c r="DQ432" s="56"/>
      <c r="DR432" s="56"/>
      <c r="DS432" s="56"/>
      <c r="DT432" s="56"/>
      <c r="DU432" s="56"/>
      <c r="DV432" s="56"/>
      <c r="DW432" s="56"/>
      <c r="DX432" s="56"/>
      <c r="DY432" s="56"/>
      <c r="DZ432" s="56"/>
      <c r="EA432" s="56"/>
      <c r="EB432" s="56"/>
      <c r="EC432" s="56"/>
      <c r="ED432" s="56"/>
      <c r="EE432" s="56"/>
      <c r="EF432" s="56"/>
      <c r="EG432" s="56"/>
      <c r="EH432" s="56"/>
      <c r="EI432" s="56"/>
      <c r="EJ432" s="56"/>
      <c r="EK432" s="56"/>
      <c r="EL432" s="56"/>
      <c r="EM432" s="56"/>
      <c r="EN432" s="56"/>
      <c r="EO432" s="56"/>
      <c r="EP432" s="56"/>
      <c r="EQ432" s="56"/>
      <c r="ER432" s="56"/>
      <c r="ES432" s="56"/>
      <c r="ET432" s="56"/>
      <c r="EU432" s="56"/>
      <c r="EV432" s="56"/>
      <c r="EW432" s="56"/>
      <c r="EX432" s="56"/>
      <c r="EY432" s="56"/>
      <c r="EZ432" s="56"/>
      <c r="FA432" s="56"/>
      <c r="FB432" s="56"/>
      <c r="FC432" s="56"/>
      <c r="FD432" s="56"/>
      <c r="FE432" s="56"/>
      <c r="FF432" s="56"/>
      <c r="FG432" s="56"/>
      <c r="FH432" s="56"/>
      <c r="FI432" s="56"/>
      <c r="FJ432" s="56"/>
      <c r="FK432" s="56"/>
      <c r="FL432" s="56"/>
      <c r="FM432" s="56"/>
      <c r="FN432" s="56"/>
      <c r="FO432" s="56"/>
      <c r="FP432" s="56"/>
      <c r="FQ432" s="56"/>
      <c r="FR432" s="56"/>
      <c r="FS432" s="56"/>
      <c r="FT432" s="56"/>
      <c r="FU432" s="56"/>
      <c r="FV432" s="56"/>
      <c r="FW432" s="56"/>
      <c r="FX432" s="56"/>
      <c r="FY432" s="56"/>
      <c r="FZ432" s="56"/>
      <c r="GA432" s="56"/>
      <c r="GB432" s="56"/>
      <c r="GC432" s="56"/>
      <c r="GD432" s="56"/>
      <c r="GE432" s="56"/>
      <c r="GF432" s="56"/>
      <c r="GG432" s="56"/>
      <c r="GH432" s="56"/>
      <c r="GI432" s="56"/>
      <c r="GJ432" s="56"/>
      <c r="GK432" s="56"/>
      <c r="GL432" s="56"/>
      <c r="GM432" s="56"/>
      <c r="GN432" s="56"/>
      <c r="GO432" s="56"/>
      <c r="GP432" s="56"/>
      <c r="GQ432" s="56"/>
      <c r="GR432" s="56"/>
      <c r="GS432" s="56"/>
      <c r="GT432" s="56"/>
      <c r="GU432" s="56"/>
      <c r="GV432" s="56"/>
      <c r="GW432" s="56"/>
      <c r="GX432" s="56"/>
      <c r="GY432" s="56"/>
      <c r="GZ432" s="56"/>
      <c r="HA432" s="56"/>
      <c r="HB432" s="56"/>
      <c r="HC432" s="56"/>
      <c r="HD432" s="56"/>
      <c r="HE432" s="56"/>
      <c r="HF432" s="56"/>
      <c r="HG432" s="56"/>
      <c r="HH432" s="56"/>
      <c r="HI432" s="56"/>
      <c r="HJ432" s="56"/>
      <c r="HK432" s="56"/>
      <c r="HL432" s="56"/>
      <c r="HM432" s="56"/>
      <c r="HN432" s="56"/>
      <c r="HO432" s="56"/>
      <c r="HP432" s="56"/>
      <c r="HQ432" s="56"/>
      <c r="HR432" s="56"/>
      <c r="HS432" s="56"/>
      <c r="HT432" s="56"/>
      <c r="HU432" s="56"/>
      <c r="HV432" s="56"/>
      <c r="HW432" s="56"/>
      <c r="HX432" s="56"/>
      <c r="HY432" s="56"/>
      <c r="HZ432" s="56"/>
      <c r="IA432" s="56"/>
      <c r="IB432" s="56"/>
      <c r="IC432" s="56"/>
      <c r="ID432" s="56"/>
      <c r="IE432" s="56"/>
      <c r="IF432" s="56"/>
      <c r="IG432" s="56"/>
      <c r="IH432" s="56"/>
      <c r="II432" s="56"/>
      <c r="IJ432" s="56"/>
      <c r="IK432" s="56"/>
      <c r="IL432" s="56"/>
      <c r="IM432" s="56"/>
      <c r="IN432" s="56"/>
      <c r="IO432" s="56"/>
    </row>
    <row r="433" spans="1:249" s="8" customFormat="1" ht="11.25" customHeight="1" x14ac:dyDescent="0.2">
      <c r="A433" s="17" t="s">
        <v>7</v>
      </c>
      <c r="B433" s="14">
        <v>585</v>
      </c>
      <c r="C433" s="16">
        <v>27</v>
      </c>
      <c r="D433" s="16" t="s">
        <v>4</v>
      </c>
      <c r="E433" s="16">
        <f>119+94</f>
        <v>213</v>
      </c>
      <c r="F433" s="14">
        <f>SUM(B433:E433)</f>
        <v>825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</row>
    <row r="434" spans="1:249" s="8" customFormat="1" ht="11.25" customHeight="1" x14ac:dyDescent="0.2">
      <c r="A434" s="44" t="s">
        <v>40</v>
      </c>
      <c r="B434" s="23" t="s">
        <v>4</v>
      </c>
      <c r="C434" s="18" t="s">
        <v>13</v>
      </c>
      <c r="D434" s="23" t="s">
        <v>4</v>
      </c>
      <c r="E434" s="23" t="s">
        <v>4</v>
      </c>
      <c r="F434" s="18" t="s">
        <v>13</v>
      </c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</row>
    <row r="435" spans="1:249" s="8" customFormat="1" ht="11.25" customHeight="1" x14ac:dyDescent="0.2">
      <c r="A435" s="17" t="s">
        <v>39</v>
      </c>
      <c r="B435" s="16" t="s">
        <v>4</v>
      </c>
      <c r="C435" s="16" t="s">
        <v>4</v>
      </c>
      <c r="D435" s="16" t="s">
        <v>4</v>
      </c>
      <c r="E435" s="16" t="s">
        <v>4</v>
      </c>
      <c r="F435" s="14">
        <v>85</v>
      </c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</row>
    <row r="436" spans="1:249" s="8" customFormat="1" ht="11.25" customHeight="1" x14ac:dyDescent="0.2">
      <c r="A436" s="44"/>
      <c r="B436" s="18"/>
      <c r="C436" s="18"/>
      <c r="D436" s="18"/>
      <c r="E436" s="19"/>
      <c r="F436" s="1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</row>
    <row r="437" spans="1:249" s="8" customFormat="1" ht="11.25" customHeight="1" x14ac:dyDescent="0.2">
      <c r="A437" s="17" t="s">
        <v>6</v>
      </c>
      <c r="B437" s="14">
        <f>SUM(B419:B435)</f>
        <v>13725</v>
      </c>
      <c r="C437" s="14">
        <f>SUM(C419:C435)</f>
        <v>6692</v>
      </c>
      <c r="D437" s="14">
        <f>SUM(D419:D435)</f>
        <v>3750</v>
      </c>
      <c r="E437" s="14">
        <f>SUM(E419:E435)</f>
        <v>213</v>
      </c>
      <c r="F437" s="14">
        <f>SUM(F419:F435)</f>
        <v>24465</v>
      </c>
      <c r="G437" s="5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</row>
    <row r="438" spans="1:249" s="8" customFormat="1" ht="11.25" customHeight="1" x14ac:dyDescent="0.2">
      <c r="A438" s="44"/>
      <c r="B438" s="18"/>
      <c r="C438" s="18"/>
      <c r="D438" s="18"/>
      <c r="E438" s="19"/>
      <c r="F438" s="1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</row>
    <row r="439" spans="1:249" s="8" customFormat="1" ht="11.25" customHeight="1" x14ac:dyDescent="0.2">
      <c r="A439" s="17" t="s">
        <v>5</v>
      </c>
      <c r="B439" s="16" t="s">
        <v>4</v>
      </c>
      <c r="C439" s="16" t="s">
        <v>4</v>
      </c>
      <c r="D439" s="16" t="s">
        <v>4</v>
      </c>
      <c r="E439" s="15" t="s">
        <v>4</v>
      </c>
      <c r="F439" s="16">
        <v>55</v>
      </c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</row>
    <row r="440" spans="1:249" s="8" customFormat="1" ht="11.25" customHeight="1" thickBot="1" x14ac:dyDescent="0.25">
      <c r="A440" s="54"/>
      <c r="B440" s="11"/>
      <c r="C440" s="11"/>
      <c r="D440" s="11"/>
      <c r="E440" s="12"/>
      <c r="F440" s="59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</row>
    <row r="441" spans="1:249" s="8" customFormat="1" ht="11.25" customHeight="1" thickBot="1" x14ac:dyDescent="0.25">
      <c r="A441" s="40" t="s">
        <v>3</v>
      </c>
      <c r="B441" s="9">
        <f>SUM(B437:B439)</f>
        <v>13725</v>
      </c>
      <c r="C441" s="9">
        <f>SUM(C437:C439)</f>
        <v>6692</v>
      </c>
      <c r="D441" s="9">
        <f>SUM(D437:D439)</f>
        <v>3750</v>
      </c>
      <c r="E441" s="9">
        <f>SUM(E437:E439)</f>
        <v>213</v>
      </c>
      <c r="F441" s="9">
        <f>SUM(F437:F439)</f>
        <v>24520</v>
      </c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</row>
    <row r="442" spans="1:249" ht="7.5" customHeight="1" x14ac:dyDescent="0.2">
      <c r="A442" s="6"/>
      <c r="B442" s="6"/>
      <c r="C442" s="6"/>
      <c r="D442" s="6"/>
      <c r="E442" s="7"/>
      <c r="F442" s="6"/>
    </row>
    <row r="443" spans="1:249" ht="11.25" customHeight="1" x14ac:dyDescent="0.2">
      <c r="A443" s="5" t="s">
        <v>2</v>
      </c>
    </row>
    <row r="444" spans="1:249" ht="7.5" customHeight="1" x14ac:dyDescent="0.2"/>
    <row r="445" spans="1:249" ht="11.25" customHeight="1" x14ac:dyDescent="0.2">
      <c r="A445" s="5" t="s">
        <v>1</v>
      </c>
      <c r="B445" s="4" t="s">
        <v>0</v>
      </c>
      <c r="C445" s="4"/>
      <c r="I445" s="3"/>
    </row>
    <row r="449" spans="1:253" ht="15.75" x14ac:dyDescent="0.2">
      <c r="A449" s="37" t="s">
        <v>50</v>
      </c>
      <c r="B449" s="36" t="s">
        <v>49</v>
      </c>
      <c r="C449" s="35"/>
      <c r="D449" s="34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  <c r="DA449" s="35"/>
      <c r="DB449" s="35"/>
      <c r="DC449" s="35"/>
      <c r="DD449" s="35"/>
      <c r="DE449" s="35"/>
      <c r="DF449" s="35"/>
      <c r="DG449" s="35"/>
      <c r="DH449" s="35"/>
      <c r="DI449" s="35"/>
      <c r="DJ449" s="35"/>
      <c r="DK449" s="35"/>
      <c r="DL449" s="35"/>
      <c r="DM449" s="35"/>
      <c r="DN449" s="35"/>
      <c r="DO449" s="35"/>
      <c r="DP449" s="35"/>
      <c r="DQ449" s="35"/>
      <c r="DR449" s="35"/>
      <c r="DS449" s="35"/>
      <c r="DT449" s="35"/>
      <c r="DU449" s="35"/>
      <c r="DV449" s="35"/>
      <c r="DW449" s="35"/>
      <c r="DX449" s="35"/>
      <c r="DY449" s="35"/>
      <c r="DZ449" s="35"/>
      <c r="EA449" s="35"/>
      <c r="EB449" s="35"/>
      <c r="EC449" s="35"/>
      <c r="ED449" s="35"/>
      <c r="EE449" s="35"/>
      <c r="EF449" s="35"/>
      <c r="EG449" s="35"/>
      <c r="EH449" s="35"/>
      <c r="EI449" s="35"/>
      <c r="EJ449" s="35"/>
      <c r="EK449" s="35"/>
      <c r="EL449" s="35"/>
      <c r="EM449" s="35"/>
      <c r="EN449" s="35"/>
      <c r="EO449" s="35"/>
      <c r="EP449" s="35"/>
      <c r="EQ449" s="35"/>
      <c r="ER449" s="35"/>
      <c r="ES449" s="35"/>
      <c r="ET449" s="35"/>
      <c r="EU449" s="35"/>
      <c r="EV449" s="35"/>
      <c r="EW449" s="35"/>
      <c r="EX449" s="35"/>
      <c r="EY449" s="35"/>
      <c r="EZ449" s="35"/>
      <c r="FA449" s="35"/>
      <c r="FB449" s="35"/>
      <c r="FC449" s="35"/>
      <c r="FD449" s="35"/>
      <c r="FE449" s="35"/>
      <c r="FF449" s="35"/>
      <c r="FG449" s="35"/>
      <c r="FH449" s="35"/>
      <c r="FI449" s="35"/>
      <c r="FJ449" s="35"/>
      <c r="FK449" s="35"/>
      <c r="FL449" s="35"/>
      <c r="FM449" s="35"/>
      <c r="FN449" s="35"/>
      <c r="FO449" s="35"/>
      <c r="FP449" s="35"/>
      <c r="FQ449" s="35"/>
      <c r="FR449" s="35"/>
      <c r="FS449" s="35"/>
      <c r="FT449" s="35"/>
      <c r="FU449" s="35"/>
      <c r="FV449" s="35"/>
      <c r="FW449" s="35"/>
      <c r="FX449" s="35"/>
      <c r="FY449" s="35"/>
      <c r="FZ449" s="35"/>
      <c r="GA449" s="35"/>
      <c r="GB449" s="35"/>
      <c r="GC449" s="35"/>
      <c r="GD449" s="35"/>
      <c r="GE449" s="35"/>
      <c r="GF449" s="35"/>
      <c r="GG449" s="35"/>
      <c r="GH449" s="35"/>
      <c r="GI449" s="35"/>
      <c r="GJ449" s="35"/>
      <c r="GK449" s="35"/>
      <c r="GL449" s="35"/>
      <c r="GM449" s="35"/>
      <c r="GN449" s="35"/>
      <c r="GO449" s="35"/>
      <c r="GP449" s="35"/>
      <c r="GQ449" s="35"/>
      <c r="GR449" s="35"/>
      <c r="GS449" s="35"/>
      <c r="GT449" s="35"/>
      <c r="GU449" s="35"/>
      <c r="GV449" s="35"/>
      <c r="GW449" s="35"/>
      <c r="GX449" s="35"/>
      <c r="GY449" s="35"/>
      <c r="GZ449" s="35"/>
      <c r="HA449" s="35"/>
      <c r="HB449" s="35"/>
      <c r="HC449" s="35"/>
      <c r="HD449" s="35"/>
      <c r="HE449" s="35"/>
      <c r="HF449" s="35"/>
      <c r="HG449" s="35"/>
      <c r="HH449" s="35"/>
      <c r="HI449" s="35"/>
      <c r="HJ449" s="35"/>
      <c r="HK449" s="35"/>
      <c r="HL449" s="35"/>
      <c r="HM449" s="35"/>
      <c r="HN449" s="35"/>
      <c r="HO449" s="35"/>
      <c r="HP449" s="35"/>
      <c r="HQ449" s="35"/>
      <c r="HR449" s="35"/>
      <c r="HS449" s="35"/>
      <c r="HT449" s="35"/>
      <c r="HU449" s="35"/>
      <c r="HV449" s="35"/>
      <c r="HW449" s="35"/>
      <c r="HX449" s="35"/>
      <c r="HY449" s="35"/>
      <c r="HZ449" s="35"/>
      <c r="IA449" s="35"/>
      <c r="IB449" s="35"/>
      <c r="IC449" s="35"/>
      <c r="ID449" s="35"/>
      <c r="IE449" s="35"/>
      <c r="IF449" s="35"/>
      <c r="IG449" s="35"/>
      <c r="IH449" s="35"/>
      <c r="II449" s="35"/>
      <c r="IJ449" s="35"/>
      <c r="IK449" s="35"/>
      <c r="IL449" s="35"/>
      <c r="IM449" s="35"/>
      <c r="IN449" s="35"/>
      <c r="IO449" s="35"/>
      <c r="IP449" s="57"/>
      <c r="IQ449" s="57"/>
      <c r="IR449" s="57"/>
      <c r="IS449" s="57"/>
    </row>
    <row r="450" spans="1:253" x14ac:dyDescent="0.2">
      <c r="A450" s="33"/>
      <c r="B450" s="33" t="s">
        <v>36</v>
      </c>
      <c r="C450" s="33"/>
      <c r="D450" s="53"/>
    </row>
    <row r="451" spans="1:253" ht="7.5" customHeight="1" thickBot="1" x14ac:dyDescent="0.25">
      <c r="A451" s="32"/>
      <c r="B451" s="32"/>
      <c r="C451" s="32"/>
      <c r="D451" s="32"/>
      <c r="E451" s="52"/>
      <c r="F451" s="32"/>
    </row>
    <row r="452" spans="1:253" s="49" customFormat="1" ht="26.25" thickBot="1" x14ac:dyDescent="0.25">
      <c r="A452" s="29" t="s">
        <v>35</v>
      </c>
      <c r="B452" s="28" t="s">
        <v>34</v>
      </c>
      <c r="C452" s="28" t="s">
        <v>33</v>
      </c>
      <c r="D452" s="28" t="s">
        <v>32</v>
      </c>
      <c r="E452" s="51" t="s">
        <v>44</v>
      </c>
      <c r="F452" s="28" t="s">
        <v>3</v>
      </c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K452" s="50"/>
      <c r="EL452" s="50"/>
      <c r="EM452" s="50"/>
      <c r="EN452" s="50"/>
      <c r="EO452" s="50"/>
      <c r="EP452" s="50"/>
      <c r="EQ452" s="50"/>
      <c r="ER452" s="50"/>
      <c r="ES452" s="50"/>
      <c r="ET452" s="50"/>
      <c r="EU452" s="50"/>
      <c r="EV452" s="50"/>
      <c r="EW452" s="50"/>
      <c r="EX452" s="50"/>
      <c r="EY452" s="50"/>
      <c r="EZ452" s="50"/>
      <c r="FA452" s="50"/>
      <c r="FB452" s="50"/>
      <c r="FC452" s="50"/>
      <c r="FD452" s="50"/>
      <c r="FE452" s="50"/>
      <c r="FF452" s="50"/>
      <c r="FG452" s="50"/>
      <c r="FH452" s="50"/>
      <c r="FI452" s="50"/>
      <c r="FJ452" s="50"/>
      <c r="FK452" s="50"/>
      <c r="FL452" s="50"/>
      <c r="FM452" s="50"/>
      <c r="FN452" s="50"/>
      <c r="FO452" s="50"/>
      <c r="FP452" s="50"/>
      <c r="FQ452" s="50"/>
      <c r="FR452" s="50"/>
      <c r="FS452" s="50"/>
      <c r="FT452" s="50"/>
      <c r="FU452" s="50"/>
      <c r="FV452" s="50"/>
      <c r="FW452" s="50"/>
      <c r="FX452" s="50"/>
      <c r="FY452" s="50"/>
      <c r="FZ452" s="50"/>
      <c r="GA452" s="50"/>
      <c r="GB452" s="50"/>
      <c r="GC452" s="50"/>
      <c r="GD452" s="50"/>
      <c r="GE452" s="50"/>
      <c r="GF452" s="50"/>
      <c r="GG452" s="50"/>
      <c r="GH452" s="50"/>
      <c r="GI452" s="50"/>
      <c r="GJ452" s="50"/>
      <c r="GK452" s="50"/>
      <c r="GL452" s="50"/>
      <c r="GM452" s="50"/>
      <c r="GN452" s="50"/>
      <c r="GO452" s="50"/>
      <c r="GP452" s="50"/>
      <c r="GQ452" s="50"/>
      <c r="GR452" s="50"/>
      <c r="GS452" s="50"/>
      <c r="GT452" s="50"/>
      <c r="GU452" s="50"/>
      <c r="GV452" s="50"/>
      <c r="GW452" s="50"/>
      <c r="GX452" s="50"/>
      <c r="GY452" s="50"/>
      <c r="GZ452" s="50"/>
      <c r="HA452" s="50"/>
      <c r="HB452" s="50"/>
      <c r="HC452" s="50"/>
      <c r="HD452" s="50"/>
      <c r="HE452" s="50"/>
      <c r="HF452" s="50"/>
      <c r="HG452" s="50"/>
      <c r="HH452" s="50"/>
      <c r="HI452" s="50"/>
      <c r="HJ452" s="50"/>
      <c r="HK452" s="50"/>
      <c r="HL452" s="50"/>
      <c r="HM452" s="50"/>
      <c r="HN452" s="50"/>
      <c r="HO452" s="50"/>
      <c r="HP452" s="50"/>
      <c r="HQ452" s="50"/>
      <c r="HR452" s="50"/>
      <c r="HS452" s="50"/>
      <c r="HT452" s="50"/>
      <c r="HU452" s="50"/>
      <c r="HV452" s="50"/>
      <c r="HW452" s="50"/>
      <c r="HX452" s="50"/>
      <c r="HY452" s="50"/>
      <c r="HZ452" s="50"/>
      <c r="IA452" s="50"/>
      <c r="IB452" s="50"/>
      <c r="IC452" s="50"/>
      <c r="ID452" s="50"/>
      <c r="IE452" s="50"/>
      <c r="IF452" s="50"/>
      <c r="IG452" s="50"/>
      <c r="IH452" s="50"/>
      <c r="II452" s="50"/>
      <c r="IJ452" s="50"/>
      <c r="IK452" s="50"/>
      <c r="IL452" s="50"/>
      <c r="IM452" s="50"/>
      <c r="IN452" s="50"/>
      <c r="IO452" s="50"/>
    </row>
    <row r="453" spans="1:253" s="49" customFormat="1" ht="12" x14ac:dyDescent="0.2">
      <c r="A453" s="17" t="s">
        <v>30</v>
      </c>
      <c r="B453" s="14">
        <v>220</v>
      </c>
      <c r="C453" s="16" t="s">
        <v>4</v>
      </c>
      <c r="D453" s="16" t="s">
        <v>4</v>
      </c>
      <c r="E453" s="16" t="s">
        <v>4</v>
      </c>
      <c r="F453" s="14">
        <f>SUM(B453:E453)</f>
        <v>220</v>
      </c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K453" s="50"/>
      <c r="EL453" s="50"/>
      <c r="EM453" s="50"/>
      <c r="EN453" s="50"/>
      <c r="EO453" s="50"/>
      <c r="EP453" s="50"/>
      <c r="EQ453" s="50"/>
      <c r="ER453" s="50"/>
      <c r="ES453" s="50"/>
      <c r="ET453" s="50"/>
      <c r="EU453" s="50"/>
      <c r="EV453" s="50"/>
      <c r="EW453" s="50"/>
      <c r="EX453" s="50"/>
      <c r="EY453" s="50"/>
      <c r="EZ453" s="50"/>
      <c r="FA453" s="50"/>
      <c r="FB453" s="50"/>
      <c r="FC453" s="50"/>
      <c r="FD453" s="50"/>
      <c r="FE453" s="50"/>
      <c r="FF453" s="50"/>
      <c r="FG453" s="50"/>
      <c r="FH453" s="50"/>
      <c r="FI453" s="50"/>
      <c r="FJ453" s="50"/>
      <c r="FK453" s="50"/>
      <c r="FL453" s="50"/>
      <c r="FM453" s="50"/>
      <c r="FN453" s="50"/>
      <c r="FO453" s="50"/>
      <c r="FP453" s="50"/>
      <c r="FQ453" s="50"/>
      <c r="FR453" s="50"/>
      <c r="FS453" s="50"/>
      <c r="FT453" s="50"/>
      <c r="FU453" s="50"/>
      <c r="FV453" s="50"/>
      <c r="FW453" s="50"/>
      <c r="FX453" s="50"/>
      <c r="FY453" s="50"/>
      <c r="FZ453" s="50"/>
      <c r="GA453" s="50"/>
      <c r="GB453" s="50"/>
      <c r="GC453" s="50"/>
      <c r="GD453" s="50"/>
      <c r="GE453" s="50"/>
      <c r="GF453" s="50"/>
      <c r="GG453" s="50"/>
      <c r="GH453" s="50"/>
      <c r="GI453" s="50"/>
      <c r="GJ453" s="50"/>
      <c r="GK453" s="50"/>
      <c r="GL453" s="50"/>
      <c r="GM453" s="50"/>
      <c r="GN453" s="50"/>
      <c r="GO453" s="50"/>
      <c r="GP453" s="50"/>
      <c r="GQ453" s="50"/>
      <c r="GR453" s="50"/>
      <c r="GS453" s="50"/>
      <c r="GT453" s="50"/>
      <c r="GU453" s="50"/>
      <c r="GV453" s="50"/>
      <c r="GW453" s="50"/>
      <c r="GX453" s="50"/>
      <c r="GY453" s="50"/>
      <c r="GZ453" s="50"/>
      <c r="HA453" s="50"/>
      <c r="HB453" s="50"/>
      <c r="HC453" s="50"/>
      <c r="HD453" s="50"/>
      <c r="HE453" s="50"/>
      <c r="HF453" s="50"/>
      <c r="HG453" s="50"/>
      <c r="HH453" s="50"/>
      <c r="HI453" s="50"/>
      <c r="HJ453" s="50"/>
      <c r="HK453" s="50"/>
      <c r="HL453" s="50"/>
      <c r="HM453" s="50"/>
      <c r="HN453" s="50"/>
      <c r="HO453" s="50"/>
      <c r="HP453" s="50"/>
      <c r="HQ453" s="50"/>
      <c r="HR453" s="50"/>
      <c r="HS453" s="50"/>
      <c r="HT453" s="50"/>
      <c r="HU453" s="50"/>
      <c r="HV453" s="50"/>
      <c r="HW453" s="50"/>
      <c r="HX453" s="50"/>
      <c r="HY453" s="50"/>
      <c r="HZ453" s="50"/>
      <c r="IA453" s="50"/>
      <c r="IB453" s="50"/>
      <c r="IC453" s="50"/>
      <c r="ID453" s="50"/>
      <c r="IE453" s="50"/>
      <c r="IF453" s="50"/>
      <c r="IG453" s="50"/>
      <c r="IH453" s="50"/>
      <c r="II453" s="50"/>
      <c r="IJ453" s="50"/>
      <c r="IK453" s="50"/>
      <c r="IL453" s="50"/>
      <c r="IM453" s="50"/>
      <c r="IN453" s="50"/>
      <c r="IO453" s="50"/>
    </row>
    <row r="454" spans="1:253" s="8" customFormat="1" ht="11.25" customHeight="1" x14ac:dyDescent="0.2">
      <c r="A454" s="44" t="s">
        <v>29</v>
      </c>
      <c r="B454" s="18">
        <v>2479</v>
      </c>
      <c r="C454" s="18">
        <v>1</v>
      </c>
      <c r="D454" s="23" t="s">
        <v>4</v>
      </c>
      <c r="E454" s="23" t="s">
        <v>4</v>
      </c>
      <c r="F454" s="18">
        <f>SUM(B454:E454)</f>
        <v>2480</v>
      </c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</row>
    <row r="455" spans="1:253" s="8" customFormat="1" ht="11.25" customHeight="1" x14ac:dyDescent="0.2">
      <c r="A455" s="17" t="s">
        <v>28</v>
      </c>
      <c r="B455" s="16" t="s">
        <v>4</v>
      </c>
      <c r="C455" s="14">
        <v>1</v>
      </c>
      <c r="D455" s="16" t="s">
        <v>4</v>
      </c>
      <c r="E455" s="16" t="s">
        <v>4</v>
      </c>
      <c r="F455" s="14">
        <f>SUM(B455:E455)</f>
        <v>1</v>
      </c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</row>
    <row r="456" spans="1:253" s="8" customFormat="1" ht="11.25" customHeight="1" x14ac:dyDescent="0.2">
      <c r="A456" s="44" t="s">
        <v>27</v>
      </c>
      <c r="B456" s="23">
        <v>101</v>
      </c>
      <c r="C456" s="18">
        <v>11</v>
      </c>
      <c r="D456" s="23" t="s">
        <v>4</v>
      </c>
      <c r="E456" s="23" t="s">
        <v>4</v>
      </c>
      <c r="F456" s="18">
        <f>SUM(B456:E456)</f>
        <v>112</v>
      </c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</row>
    <row r="457" spans="1:253" s="8" customFormat="1" ht="11.25" customHeight="1" x14ac:dyDescent="0.2">
      <c r="A457" s="17" t="s">
        <v>26</v>
      </c>
      <c r="B457" s="16">
        <v>91</v>
      </c>
      <c r="C457" s="16" t="s">
        <v>4</v>
      </c>
      <c r="D457" s="16" t="s">
        <v>4</v>
      </c>
      <c r="E457" s="16" t="s">
        <v>4</v>
      </c>
      <c r="F457" s="14">
        <f>SUM(B457:E457)</f>
        <v>91</v>
      </c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</row>
    <row r="458" spans="1:253" s="8" customFormat="1" ht="11.25" customHeight="1" x14ac:dyDescent="0.2">
      <c r="A458" s="44" t="s">
        <v>25</v>
      </c>
      <c r="B458" s="23">
        <v>203</v>
      </c>
      <c r="C458" s="23" t="s">
        <v>4</v>
      </c>
      <c r="D458" s="23" t="s">
        <v>4</v>
      </c>
      <c r="E458" s="22" t="s">
        <v>4</v>
      </c>
      <c r="F458" s="18">
        <f>SUM(B458:E458)</f>
        <v>203</v>
      </c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</row>
    <row r="459" spans="1:253" s="8" customFormat="1" ht="11.25" customHeight="1" x14ac:dyDescent="0.2">
      <c r="A459" s="17" t="s">
        <v>21</v>
      </c>
      <c r="B459" s="16" t="s">
        <v>4</v>
      </c>
      <c r="C459" s="16">
        <v>17</v>
      </c>
      <c r="D459" s="16" t="s">
        <v>4</v>
      </c>
      <c r="E459" s="15" t="s">
        <v>4</v>
      </c>
      <c r="F459" s="14">
        <f>SUM(B459:E459)</f>
        <v>17</v>
      </c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</row>
    <row r="460" spans="1:253" s="8" customFormat="1" ht="11.25" customHeight="1" x14ac:dyDescent="0.2">
      <c r="A460" s="44" t="s">
        <v>20</v>
      </c>
      <c r="B460" s="23">
        <v>36</v>
      </c>
      <c r="C460" s="23" t="s">
        <v>4</v>
      </c>
      <c r="D460" s="23" t="s">
        <v>4</v>
      </c>
      <c r="E460" s="22" t="s">
        <v>4</v>
      </c>
      <c r="F460" s="18">
        <f>SUM(B460:E460)</f>
        <v>36</v>
      </c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</row>
    <row r="461" spans="1:253" s="8" customFormat="1" ht="11.25" customHeight="1" x14ac:dyDescent="0.2">
      <c r="A461" s="17" t="s">
        <v>19</v>
      </c>
      <c r="B461" s="14">
        <v>65</v>
      </c>
      <c r="C461" s="16">
        <v>273</v>
      </c>
      <c r="D461" s="16" t="s">
        <v>4</v>
      </c>
      <c r="E461" s="16" t="s">
        <v>4</v>
      </c>
      <c r="F461" s="14">
        <f>SUM(B461:E461)</f>
        <v>338</v>
      </c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</row>
    <row r="462" spans="1:253" s="8" customFormat="1" ht="11.25" customHeight="1" x14ac:dyDescent="0.2">
      <c r="A462" s="44" t="s">
        <v>42</v>
      </c>
      <c r="B462" s="23" t="s">
        <v>4</v>
      </c>
      <c r="C462" s="18" t="s">
        <v>13</v>
      </c>
      <c r="D462" s="23" t="s">
        <v>4</v>
      </c>
      <c r="E462" s="23" t="s">
        <v>4</v>
      </c>
      <c r="F462" s="18" t="s">
        <v>13</v>
      </c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</row>
    <row r="463" spans="1:253" s="8" customFormat="1" ht="11.25" customHeight="1" x14ac:dyDescent="0.2">
      <c r="A463" s="17" t="s">
        <v>41</v>
      </c>
      <c r="B463" s="16">
        <v>11</v>
      </c>
      <c r="C463" s="16" t="s">
        <v>4</v>
      </c>
      <c r="D463" s="16" t="s">
        <v>4</v>
      </c>
      <c r="E463" s="16" t="s">
        <v>4</v>
      </c>
      <c r="F463" s="14">
        <f>SUM(B463:E463)</f>
        <v>11</v>
      </c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</row>
    <row r="464" spans="1:253" s="8" customFormat="1" ht="11.25" customHeight="1" x14ac:dyDescent="0.2">
      <c r="A464" s="44" t="s">
        <v>18</v>
      </c>
      <c r="B464" s="18">
        <v>2847</v>
      </c>
      <c r="C464" s="18">
        <v>120</v>
      </c>
      <c r="D464" s="23" t="s">
        <v>4</v>
      </c>
      <c r="E464" s="23" t="s">
        <v>4</v>
      </c>
      <c r="F464" s="18">
        <f>SUM(B464:E464)</f>
        <v>2967</v>
      </c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</row>
    <row r="465" spans="1:249" s="8" customFormat="1" ht="11.25" customHeight="1" x14ac:dyDescent="0.2">
      <c r="A465" s="17" t="s">
        <v>12</v>
      </c>
      <c r="B465" s="14">
        <v>514</v>
      </c>
      <c r="C465" s="16" t="s">
        <v>4</v>
      </c>
      <c r="D465" s="16" t="s">
        <v>4</v>
      </c>
      <c r="E465" s="16">
        <v>357</v>
      </c>
      <c r="F465" s="14">
        <f>SUM(B465:E465)</f>
        <v>871</v>
      </c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</row>
    <row r="466" spans="1:249" s="8" customFormat="1" ht="11.25" customHeight="1" x14ac:dyDescent="0.2">
      <c r="A466" s="45" t="s">
        <v>10</v>
      </c>
      <c r="B466" s="24">
        <v>5779</v>
      </c>
      <c r="C466" s="24">
        <v>4155</v>
      </c>
      <c r="D466" s="24">
        <v>3905</v>
      </c>
      <c r="E466" s="25" t="s">
        <v>4</v>
      </c>
      <c r="F466" s="24">
        <f>SUM(B466:E466)</f>
        <v>13839</v>
      </c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  <c r="CQ466" s="56"/>
      <c r="CR466" s="56"/>
      <c r="CS466" s="56"/>
      <c r="CT466" s="56"/>
      <c r="CU466" s="56"/>
      <c r="CV466" s="56"/>
      <c r="CW466" s="56"/>
      <c r="CX466" s="56"/>
      <c r="CY466" s="56"/>
      <c r="CZ466" s="56"/>
      <c r="DA466" s="56"/>
      <c r="DB466" s="56"/>
      <c r="DC466" s="56"/>
      <c r="DD466" s="56"/>
      <c r="DE466" s="56"/>
      <c r="DF466" s="56"/>
      <c r="DG466" s="56"/>
      <c r="DH466" s="56"/>
      <c r="DI466" s="56"/>
      <c r="DJ466" s="56"/>
      <c r="DK466" s="56"/>
      <c r="DL466" s="56"/>
      <c r="DM466" s="56"/>
      <c r="DN466" s="56"/>
      <c r="DO466" s="56"/>
      <c r="DP466" s="56"/>
      <c r="DQ466" s="56"/>
      <c r="DR466" s="56"/>
      <c r="DS466" s="56"/>
      <c r="DT466" s="56"/>
      <c r="DU466" s="56"/>
      <c r="DV466" s="56"/>
      <c r="DW466" s="56"/>
      <c r="DX466" s="56"/>
      <c r="DY466" s="56"/>
      <c r="DZ466" s="56"/>
      <c r="EA466" s="56"/>
      <c r="EB466" s="56"/>
      <c r="EC466" s="56"/>
      <c r="ED466" s="56"/>
      <c r="EE466" s="56"/>
      <c r="EF466" s="56"/>
      <c r="EG466" s="56"/>
      <c r="EH466" s="56"/>
      <c r="EI466" s="56"/>
      <c r="EJ466" s="56"/>
      <c r="EK466" s="56"/>
      <c r="EL466" s="56"/>
      <c r="EM466" s="56"/>
      <c r="EN466" s="56"/>
      <c r="EO466" s="56"/>
      <c r="EP466" s="56"/>
      <c r="EQ466" s="56"/>
      <c r="ER466" s="56"/>
      <c r="ES466" s="56"/>
      <c r="ET466" s="56"/>
      <c r="EU466" s="56"/>
      <c r="EV466" s="56"/>
      <c r="EW466" s="56"/>
      <c r="EX466" s="56"/>
      <c r="EY466" s="56"/>
      <c r="EZ466" s="56"/>
      <c r="FA466" s="56"/>
      <c r="FB466" s="56"/>
      <c r="FC466" s="56"/>
      <c r="FD466" s="56"/>
      <c r="FE466" s="56"/>
      <c r="FF466" s="56"/>
      <c r="FG466" s="56"/>
      <c r="FH466" s="56"/>
      <c r="FI466" s="56"/>
      <c r="FJ466" s="56"/>
      <c r="FK466" s="56"/>
      <c r="FL466" s="56"/>
      <c r="FM466" s="56"/>
      <c r="FN466" s="56"/>
      <c r="FO466" s="56"/>
      <c r="FP466" s="56"/>
      <c r="FQ466" s="56"/>
      <c r="FR466" s="56"/>
      <c r="FS466" s="56"/>
      <c r="FT466" s="56"/>
      <c r="FU466" s="56"/>
      <c r="FV466" s="56"/>
      <c r="FW466" s="56"/>
      <c r="FX466" s="56"/>
      <c r="FY466" s="56"/>
      <c r="FZ466" s="56"/>
      <c r="GA466" s="56"/>
      <c r="GB466" s="56"/>
      <c r="GC466" s="56"/>
      <c r="GD466" s="56"/>
      <c r="GE466" s="56"/>
      <c r="GF466" s="56"/>
      <c r="GG466" s="56"/>
      <c r="GH466" s="56"/>
      <c r="GI466" s="56"/>
      <c r="GJ466" s="56"/>
      <c r="GK466" s="56"/>
      <c r="GL466" s="56"/>
      <c r="GM466" s="56"/>
      <c r="GN466" s="56"/>
      <c r="GO466" s="56"/>
      <c r="GP466" s="56"/>
      <c r="GQ466" s="56"/>
      <c r="GR466" s="56"/>
      <c r="GS466" s="56"/>
      <c r="GT466" s="56"/>
      <c r="GU466" s="56"/>
      <c r="GV466" s="56"/>
      <c r="GW466" s="56"/>
      <c r="GX466" s="56"/>
      <c r="GY466" s="56"/>
      <c r="GZ466" s="56"/>
      <c r="HA466" s="56"/>
      <c r="HB466" s="56"/>
      <c r="HC466" s="56"/>
      <c r="HD466" s="56"/>
      <c r="HE466" s="56"/>
      <c r="HF466" s="56"/>
      <c r="HG466" s="56"/>
      <c r="HH466" s="56"/>
      <c r="HI466" s="56"/>
      <c r="HJ466" s="56"/>
      <c r="HK466" s="56"/>
      <c r="HL466" s="56"/>
      <c r="HM466" s="56"/>
      <c r="HN466" s="56"/>
      <c r="HO466" s="56"/>
      <c r="HP466" s="56"/>
      <c r="HQ466" s="56"/>
      <c r="HR466" s="56"/>
      <c r="HS466" s="56"/>
      <c r="HT466" s="56"/>
      <c r="HU466" s="56"/>
      <c r="HV466" s="56"/>
      <c r="HW466" s="56"/>
      <c r="HX466" s="56"/>
      <c r="HY466" s="56"/>
      <c r="HZ466" s="56"/>
      <c r="IA466" s="56"/>
      <c r="IB466" s="56"/>
      <c r="IC466" s="56"/>
      <c r="ID466" s="56"/>
      <c r="IE466" s="56"/>
      <c r="IF466" s="56"/>
      <c r="IG466" s="56"/>
      <c r="IH466" s="56"/>
      <c r="II466" s="56"/>
      <c r="IJ466" s="56"/>
      <c r="IK466" s="56"/>
      <c r="IL466" s="56"/>
      <c r="IM466" s="56"/>
      <c r="IN466" s="56"/>
      <c r="IO466" s="56"/>
    </row>
    <row r="467" spans="1:249" s="8" customFormat="1" ht="11.25" customHeight="1" x14ac:dyDescent="0.2">
      <c r="A467" s="17" t="s">
        <v>7</v>
      </c>
      <c r="B467" s="14">
        <v>139</v>
      </c>
      <c r="C467" s="16">
        <v>62</v>
      </c>
      <c r="D467" s="16" t="s">
        <v>4</v>
      </c>
      <c r="E467" s="16">
        <v>722</v>
      </c>
      <c r="F467" s="14">
        <f>SUM(B467:E467)</f>
        <v>923</v>
      </c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</row>
    <row r="468" spans="1:249" s="8" customFormat="1" ht="11.25" customHeight="1" x14ac:dyDescent="0.2">
      <c r="A468" s="44" t="s">
        <v>40</v>
      </c>
      <c r="B468" s="23" t="s">
        <v>4</v>
      </c>
      <c r="C468" s="18" t="s">
        <v>13</v>
      </c>
      <c r="D468" s="23" t="s">
        <v>4</v>
      </c>
      <c r="E468" s="23" t="s">
        <v>4</v>
      </c>
      <c r="F468" s="18" t="s">
        <v>13</v>
      </c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</row>
    <row r="469" spans="1:249" s="8" customFormat="1" ht="11.25" customHeight="1" x14ac:dyDescent="0.2">
      <c r="A469" s="17" t="s">
        <v>39</v>
      </c>
      <c r="B469" s="16" t="s">
        <v>4</v>
      </c>
      <c r="C469" s="16" t="s">
        <v>4</v>
      </c>
      <c r="D469" s="16" t="s">
        <v>4</v>
      </c>
      <c r="E469" s="16" t="s">
        <v>4</v>
      </c>
      <c r="F469" s="14">
        <v>562</v>
      </c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</row>
    <row r="470" spans="1:249" s="8" customFormat="1" ht="11.25" customHeight="1" x14ac:dyDescent="0.2">
      <c r="A470" s="44"/>
      <c r="B470" s="18"/>
      <c r="C470" s="18"/>
      <c r="D470" s="18"/>
      <c r="E470" s="19"/>
      <c r="F470" s="1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</row>
    <row r="471" spans="1:249" s="8" customFormat="1" ht="11.25" customHeight="1" x14ac:dyDescent="0.2">
      <c r="A471" s="17" t="s">
        <v>6</v>
      </c>
      <c r="B471" s="14">
        <v>12488</v>
      </c>
      <c r="C471" s="14">
        <v>4640</v>
      </c>
      <c r="D471" s="14">
        <v>3905</v>
      </c>
      <c r="E471" s="14">
        <f>SUM(E465:E467)</f>
        <v>1079</v>
      </c>
      <c r="F471" s="14">
        <v>22675</v>
      </c>
      <c r="G471" s="5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</row>
    <row r="472" spans="1:249" s="8" customFormat="1" ht="11.25" customHeight="1" x14ac:dyDescent="0.2">
      <c r="A472" s="44"/>
      <c r="B472" s="18"/>
      <c r="C472" s="18"/>
      <c r="D472" s="18"/>
      <c r="E472" s="19"/>
      <c r="F472" s="1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</row>
    <row r="473" spans="1:249" s="8" customFormat="1" ht="11.25" customHeight="1" x14ac:dyDescent="0.2">
      <c r="A473" s="17" t="s">
        <v>5</v>
      </c>
      <c r="B473" s="16" t="s">
        <v>4</v>
      </c>
      <c r="C473" s="16" t="s">
        <v>4</v>
      </c>
      <c r="D473" s="16" t="s">
        <v>4</v>
      </c>
      <c r="E473" s="15" t="s">
        <v>4</v>
      </c>
      <c r="F473" s="16">
        <v>351</v>
      </c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</row>
    <row r="474" spans="1:249" s="8" customFormat="1" ht="11.25" customHeight="1" thickBot="1" x14ac:dyDescent="0.25">
      <c r="A474" s="54"/>
      <c r="B474" s="11"/>
      <c r="C474" s="11"/>
      <c r="D474" s="11"/>
      <c r="E474" s="12"/>
      <c r="F474" s="59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</row>
    <row r="475" spans="1:249" s="8" customFormat="1" ht="11.25" customHeight="1" thickBot="1" x14ac:dyDescent="0.25">
      <c r="A475" s="40" t="s">
        <v>3</v>
      </c>
      <c r="B475" s="9">
        <f>SUM(B471:B473)</f>
        <v>12488</v>
      </c>
      <c r="C475" s="9">
        <f>SUM(C471:C473)</f>
        <v>4640</v>
      </c>
      <c r="D475" s="9">
        <f>SUM(D471:D473)</f>
        <v>3905</v>
      </c>
      <c r="E475" s="9">
        <f>SUM(E471:E473)</f>
        <v>1079</v>
      </c>
      <c r="F475" s="9">
        <f>SUM(F471:F473)</f>
        <v>23026</v>
      </c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</row>
    <row r="476" spans="1:249" ht="7.5" customHeight="1" x14ac:dyDescent="0.2">
      <c r="A476" s="6"/>
      <c r="B476" s="6"/>
      <c r="C476" s="6"/>
      <c r="D476" s="6"/>
      <c r="E476" s="7"/>
      <c r="F476" s="6"/>
    </row>
    <row r="477" spans="1:249" ht="11.25" customHeight="1" x14ac:dyDescent="0.2">
      <c r="A477" s="5" t="s">
        <v>2</v>
      </c>
    </row>
    <row r="478" spans="1:249" ht="7.5" customHeight="1" x14ac:dyDescent="0.2"/>
    <row r="479" spans="1:249" ht="11.25" customHeight="1" x14ac:dyDescent="0.2">
      <c r="A479" s="5" t="s">
        <v>1</v>
      </c>
      <c r="B479" s="4" t="s">
        <v>0</v>
      </c>
      <c r="C479" s="4"/>
      <c r="I479" s="3"/>
    </row>
    <row r="483" spans="1:253" ht="15.75" x14ac:dyDescent="0.2">
      <c r="A483" s="37" t="s">
        <v>38</v>
      </c>
      <c r="B483" s="36" t="s">
        <v>48</v>
      </c>
      <c r="C483" s="35"/>
      <c r="D483" s="34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  <c r="DA483" s="35"/>
      <c r="DB483" s="35"/>
      <c r="DC483" s="35"/>
      <c r="DD483" s="35"/>
      <c r="DE483" s="35"/>
      <c r="DF483" s="35"/>
      <c r="DG483" s="35"/>
      <c r="DH483" s="35"/>
      <c r="DI483" s="35"/>
      <c r="DJ483" s="35"/>
      <c r="DK483" s="35"/>
      <c r="DL483" s="35"/>
      <c r="DM483" s="35"/>
      <c r="DN483" s="35"/>
      <c r="DO483" s="35"/>
      <c r="DP483" s="35"/>
      <c r="DQ483" s="35"/>
      <c r="DR483" s="35"/>
      <c r="DS483" s="35"/>
      <c r="DT483" s="35"/>
      <c r="DU483" s="35"/>
      <c r="DV483" s="35"/>
      <c r="DW483" s="35"/>
      <c r="DX483" s="35"/>
      <c r="DY483" s="35"/>
      <c r="DZ483" s="35"/>
      <c r="EA483" s="35"/>
      <c r="EB483" s="35"/>
      <c r="EC483" s="35"/>
      <c r="ED483" s="35"/>
      <c r="EE483" s="35"/>
      <c r="EF483" s="35"/>
      <c r="EG483" s="35"/>
      <c r="EH483" s="35"/>
      <c r="EI483" s="35"/>
      <c r="EJ483" s="35"/>
      <c r="EK483" s="35"/>
      <c r="EL483" s="35"/>
      <c r="EM483" s="35"/>
      <c r="EN483" s="35"/>
      <c r="EO483" s="35"/>
      <c r="EP483" s="35"/>
      <c r="EQ483" s="35"/>
      <c r="ER483" s="35"/>
      <c r="ES483" s="35"/>
      <c r="ET483" s="35"/>
      <c r="EU483" s="35"/>
      <c r="EV483" s="35"/>
      <c r="EW483" s="35"/>
      <c r="EX483" s="35"/>
      <c r="EY483" s="35"/>
      <c r="EZ483" s="35"/>
      <c r="FA483" s="35"/>
      <c r="FB483" s="35"/>
      <c r="FC483" s="35"/>
      <c r="FD483" s="35"/>
      <c r="FE483" s="35"/>
      <c r="FF483" s="35"/>
      <c r="FG483" s="35"/>
      <c r="FH483" s="35"/>
      <c r="FI483" s="35"/>
      <c r="FJ483" s="35"/>
      <c r="FK483" s="35"/>
      <c r="FL483" s="35"/>
      <c r="FM483" s="35"/>
      <c r="FN483" s="35"/>
      <c r="FO483" s="35"/>
      <c r="FP483" s="35"/>
      <c r="FQ483" s="35"/>
      <c r="FR483" s="35"/>
      <c r="FS483" s="35"/>
      <c r="FT483" s="35"/>
      <c r="FU483" s="35"/>
      <c r="FV483" s="35"/>
      <c r="FW483" s="35"/>
      <c r="FX483" s="35"/>
      <c r="FY483" s="35"/>
      <c r="FZ483" s="35"/>
      <c r="GA483" s="35"/>
      <c r="GB483" s="35"/>
      <c r="GC483" s="35"/>
      <c r="GD483" s="35"/>
      <c r="GE483" s="35"/>
      <c r="GF483" s="35"/>
      <c r="GG483" s="35"/>
      <c r="GH483" s="35"/>
      <c r="GI483" s="35"/>
      <c r="GJ483" s="35"/>
      <c r="GK483" s="35"/>
      <c r="GL483" s="35"/>
      <c r="GM483" s="35"/>
      <c r="GN483" s="35"/>
      <c r="GO483" s="35"/>
      <c r="GP483" s="35"/>
      <c r="GQ483" s="35"/>
      <c r="GR483" s="35"/>
      <c r="GS483" s="35"/>
      <c r="GT483" s="35"/>
      <c r="GU483" s="35"/>
      <c r="GV483" s="35"/>
      <c r="GW483" s="35"/>
      <c r="GX483" s="35"/>
      <c r="GY483" s="35"/>
      <c r="GZ483" s="35"/>
      <c r="HA483" s="35"/>
      <c r="HB483" s="35"/>
      <c r="HC483" s="35"/>
      <c r="HD483" s="35"/>
      <c r="HE483" s="35"/>
      <c r="HF483" s="35"/>
      <c r="HG483" s="35"/>
      <c r="HH483" s="35"/>
      <c r="HI483" s="35"/>
      <c r="HJ483" s="35"/>
      <c r="HK483" s="35"/>
      <c r="HL483" s="35"/>
      <c r="HM483" s="35"/>
      <c r="HN483" s="35"/>
      <c r="HO483" s="35"/>
      <c r="HP483" s="35"/>
      <c r="HQ483" s="35"/>
      <c r="HR483" s="35"/>
      <c r="HS483" s="35"/>
      <c r="HT483" s="35"/>
      <c r="HU483" s="35"/>
      <c r="HV483" s="35"/>
      <c r="HW483" s="35"/>
      <c r="HX483" s="35"/>
      <c r="HY483" s="35"/>
      <c r="HZ483" s="35"/>
      <c r="IA483" s="35"/>
      <c r="IB483" s="35"/>
      <c r="IC483" s="35"/>
      <c r="ID483" s="35"/>
      <c r="IE483" s="35"/>
      <c r="IF483" s="35"/>
      <c r="IG483" s="35"/>
      <c r="IH483" s="35"/>
      <c r="II483" s="35"/>
      <c r="IJ483" s="35"/>
      <c r="IK483" s="35"/>
      <c r="IL483" s="35"/>
      <c r="IM483" s="35"/>
      <c r="IN483" s="35"/>
      <c r="IO483" s="35"/>
      <c r="IP483" s="57"/>
      <c r="IQ483" s="57"/>
      <c r="IR483" s="57"/>
      <c r="IS483" s="57"/>
    </row>
    <row r="484" spans="1:253" x14ac:dyDescent="0.2">
      <c r="A484" s="33"/>
      <c r="B484" s="33" t="s">
        <v>36</v>
      </c>
      <c r="C484" s="33"/>
      <c r="D484" s="53"/>
    </row>
    <row r="485" spans="1:253" ht="7.5" customHeight="1" thickBot="1" x14ac:dyDescent="0.25">
      <c r="A485" s="32"/>
      <c r="B485" s="32"/>
      <c r="C485" s="32"/>
      <c r="D485" s="32"/>
      <c r="E485" s="52"/>
      <c r="F485" s="32"/>
    </row>
    <row r="486" spans="1:253" s="49" customFormat="1" ht="26.25" thickBot="1" x14ac:dyDescent="0.25">
      <c r="A486" s="29" t="s">
        <v>35</v>
      </c>
      <c r="B486" s="28" t="s">
        <v>34</v>
      </c>
      <c r="C486" s="28" t="s">
        <v>33</v>
      </c>
      <c r="D486" s="28" t="s">
        <v>32</v>
      </c>
      <c r="E486" s="51" t="s">
        <v>44</v>
      </c>
      <c r="F486" s="28" t="s">
        <v>3</v>
      </c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  <c r="DX486" s="50"/>
      <c r="DY486" s="50"/>
      <c r="DZ486" s="50"/>
      <c r="EA486" s="50"/>
      <c r="EB486" s="50"/>
      <c r="EC486" s="50"/>
      <c r="ED486" s="50"/>
      <c r="EE486" s="50"/>
      <c r="EF486" s="50"/>
      <c r="EG486" s="50"/>
      <c r="EH486" s="50"/>
      <c r="EI486" s="50"/>
      <c r="EJ486" s="50"/>
      <c r="EK486" s="50"/>
      <c r="EL486" s="50"/>
      <c r="EM486" s="50"/>
      <c r="EN486" s="50"/>
      <c r="EO486" s="50"/>
      <c r="EP486" s="50"/>
      <c r="EQ486" s="50"/>
      <c r="ER486" s="50"/>
      <c r="ES486" s="50"/>
      <c r="ET486" s="50"/>
      <c r="EU486" s="50"/>
      <c r="EV486" s="50"/>
      <c r="EW486" s="50"/>
      <c r="EX486" s="50"/>
      <c r="EY486" s="50"/>
      <c r="EZ486" s="50"/>
      <c r="FA486" s="50"/>
      <c r="FB486" s="50"/>
      <c r="FC486" s="50"/>
      <c r="FD486" s="50"/>
      <c r="FE486" s="50"/>
      <c r="FF486" s="50"/>
      <c r="FG486" s="50"/>
      <c r="FH486" s="50"/>
      <c r="FI486" s="50"/>
      <c r="FJ486" s="50"/>
      <c r="FK486" s="50"/>
      <c r="FL486" s="50"/>
      <c r="FM486" s="50"/>
      <c r="FN486" s="50"/>
      <c r="FO486" s="50"/>
      <c r="FP486" s="50"/>
      <c r="FQ486" s="50"/>
      <c r="FR486" s="50"/>
      <c r="FS486" s="50"/>
      <c r="FT486" s="50"/>
      <c r="FU486" s="50"/>
      <c r="FV486" s="50"/>
      <c r="FW486" s="50"/>
      <c r="FX486" s="50"/>
      <c r="FY486" s="50"/>
      <c r="FZ486" s="50"/>
      <c r="GA486" s="50"/>
      <c r="GB486" s="50"/>
      <c r="GC486" s="50"/>
      <c r="GD486" s="50"/>
      <c r="GE486" s="50"/>
      <c r="GF486" s="50"/>
      <c r="GG486" s="50"/>
      <c r="GH486" s="50"/>
      <c r="GI486" s="50"/>
      <c r="GJ486" s="50"/>
      <c r="GK486" s="50"/>
      <c r="GL486" s="50"/>
      <c r="GM486" s="50"/>
      <c r="GN486" s="50"/>
      <c r="GO486" s="50"/>
      <c r="GP486" s="50"/>
      <c r="GQ486" s="50"/>
      <c r="GR486" s="50"/>
      <c r="GS486" s="50"/>
      <c r="GT486" s="50"/>
      <c r="GU486" s="50"/>
      <c r="GV486" s="50"/>
      <c r="GW486" s="50"/>
      <c r="GX486" s="50"/>
      <c r="GY486" s="50"/>
      <c r="GZ486" s="50"/>
      <c r="HA486" s="50"/>
      <c r="HB486" s="50"/>
      <c r="HC486" s="50"/>
      <c r="HD486" s="50"/>
      <c r="HE486" s="50"/>
      <c r="HF486" s="50"/>
      <c r="HG486" s="50"/>
      <c r="HH486" s="50"/>
      <c r="HI486" s="50"/>
      <c r="HJ486" s="50"/>
      <c r="HK486" s="50"/>
      <c r="HL486" s="50"/>
      <c r="HM486" s="50"/>
      <c r="HN486" s="50"/>
      <c r="HO486" s="50"/>
      <c r="HP486" s="50"/>
      <c r="HQ486" s="50"/>
      <c r="HR486" s="50"/>
      <c r="HS486" s="50"/>
      <c r="HT486" s="50"/>
      <c r="HU486" s="50"/>
      <c r="HV486" s="50"/>
      <c r="HW486" s="50"/>
      <c r="HX486" s="50"/>
      <c r="HY486" s="50"/>
      <c r="HZ486" s="50"/>
      <c r="IA486" s="50"/>
      <c r="IB486" s="50"/>
      <c r="IC486" s="50"/>
      <c r="ID486" s="50"/>
      <c r="IE486" s="50"/>
      <c r="IF486" s="50"/>
      <c r="IG486" s="50"/>
      <c r="IH486" s="50"/>
      <c r="II486" s="50"/>
      <c r="IJ486" s="50"/>
      <c r="IK486" s="50"/>
      <c r="IL486" s="50"/>
      <c r="IM486" s="50"/>
      <c r="IN486" s="50"/>
      <c r="IO486" s="50"/>
    </row>
    <row r="487" spans="1:253" s="8" customFormat="1" ht="11.25" customHeight="1" x14ac:dyDescent="0.2">
      <c r="A487" s="17" t="s">
        <v>29</v>
      </c>
      <c r="B487" s="14">
        <v>2806</v>
      </c>
      <c r="C487" s="14">
        <v>48</v>
      </c>
      <c r="D487" s="16" t="s">
        <v>4</v>
      </c>
      <c r="E487" s="16" t="s">
        <v>4</v>
      </c>
      <c r="F487" s="14">
        <f>SUM(B487:E487)</f>
        <v>2854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</row>
    <row r="488" spans="1:253" s="8" customFormat="1" ht="11.25" customHeight="1" x14ac:dyDescent="0.2">
      <c r="A488" s="44" t="s">
        <v>28</v>
      </c>
      <c r="B488" s="18" t="s">
        <v>13</v>
      </c>
      <c r="C488" s="18">
        <v>99</v>
      </c>
      <c r="D488" s="23" t="s">
        <v>4</v>
      </c>
      <c r="E488" s="23" t="s">
        <v>4</v>
      </c>
      <c r="F488" s="18">
        <f>SUM(B488:E488)</f>
        <v>99</v>
      </c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</row>
    <row r="489" spans="1:253" s="8" customFormat="1" ht="11.25" customHeight="1" x14ac:dyDescent="0.2">
      <c r="A489" s="17" t="s">
        <v>27</v>
      </c>
      <c r="B489" s="14">
        <v>148</v>
      </c>
      <c r="C489" s="14">
        <v>31</v>
      </c>
      <c r="D489" s="16" t="s">
        <v>4</v>
      </c>
      <c r="E489" s="16" t="s">
        <v>4</v>
      </c>
      <c r="F489" s="14">
        <f>SUM(B489:E489)</f>
        <v>179</v>
      </c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</row>
    <row r="490" spans="1:253" s="8" customFormat="1" ht="11.25" customHeight="1" x14ac:dyDescent="0.2">
      <c r="A490" s="44" t="s">
        <v>24</v>
      </c>
      <c r="B490" s="23">
        <v>11</v>
      </c>
      <c r="C490" s="23">
        <v>25</v>
      </c>
      <c r="D490" s="23" t="s">
        <v>4</v>
      </c>
      <c r="E490" s="23" t="s">
        <v>4</v>
      </c>
      <c r="F490" s="18">
        <f>SUM(B490:E490)</f>
        <v>36</v>
      </c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</row>
    <row r="491" spans="1:253" s="8" customFormat="1" ht="11.25" customHeight="1" x14ac:dyDescent="0.2">
      <c r="A491" s="17" t="s">
        <v>22</v>
      </c>
      <c r="B491" s="16" t="s">
        <v>4</v>
      </c>
      <c r="C491" s="16">
        <v>25</v>
      </c>
      <c r="D491" s="16" t="s">
        <v>4</v>
      </c>
      <c r="E491" s="15" t="s">
        <v>4</v>
      </c>
      <c r="F491" s="14">
        <f>SUM(B491:E491)</f>
        <v>25</v>
      </c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</row>
    <row r="492" spans="1:253" s="8" customFormat="1" ht="11.25" customHeight="1" x14ac:dyDescent="0.2">
      <c r="A492" s="44" t="s">
        <v>21</v>
      </c>
      <c r="B492" s="23">
        <v>264</v>
      </c>
      <c r="C492" s="23" t="s">
        <v>4</v>
      </c>
      <c r="D492" s="23" t="s">
        <v>4</v>
      </c>
      <c r="E492" s="19">
        <v>137</v>
      </c>
      <c r="F492" s="18">
        <f>SUM(B492:E492)</f>
        <v>401</v>
      </c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</row>
    <row r="493" spans="1:253" s="8" customFormat="1" ht="11.25" customHeight="1" x14ac:dyDescent="0.2">
      <c r="A493" s="17" t="s">
        <v>19</v>
      </c>
      <c r="B493" s="14">
        <v>388</v>
      </c>
      <c r="C493" s="16" t="s">
        <v>4</v>
      </c>
      <c r="D493" s="16" t="s">
        <v>4</v>
      </c>
      <c r="E493" s="16" t="s">
        <v>4</v>
      </c>
      <c r="F493" s="14">
        <f>SUM(B493:E493)</f>
        <v>388</v>
      </c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</row>
    <row r="494" spans="1:253" s="8" customFormat="1" ht="11.25" customHeight="1" x14ac:dyDescent="0.2">
      <c r="A494" s="44" t="s">
        <v>18</v>
      </c>
      <c r="B494" s="18">
        <v>3640</v>
      </c>
      <c r="C494" s="18">
        <v>17</v>
      </c>
      <c r="D494" s="23" t="s">
        <v>4</v>
      </c>
      <c r="E494" s="23" t="s">
        <v>4</v>
      </c>
      <c r="F494" s="18">
        <f>SUM(B494:E494)</f>
        <v>3657</v>
      </c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</row>
    <row r="495" spans="1:253" s="8" customFormat="1" ht="11.25" customHeight="1" x14ac:dyDescent="0.2">
      <c r="A495" s="17" t="s">
        <v>15</v>
      </c>
      <c r="B495" s="14">
        <v>65</v>
      </c>
      <c r="C495" s="16" t="s">
        <v>4</v>
      </c>
      <c r="D495" s="16" t="s">
        <v>4</v>
      </c>
      <c r="E495" s="16" t="s">
        <v>4</v>
      </c>
      <c r="F495" s="14">
        <f>SUM(B495:E495)</f>
        <v>65</v>
      </c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</row>
    <row r="496" spans="1:253" s="8" customFormat="1" ht="11.25" customHeight="1" x14ac:dyDescent="0.2">
      <c r="A496" s="44" t="s">
        <v>14</v>
      </c>
      <c r="B496" s="18">
        <v>96</v>
      </c>
      <c r="C496" s="23" t="s">
        <v>4</v>
      </c>
      <c r="D496" s="23" t="s">
        <v>4</v>
      </c>
      <c r="E496" s="23" t="s">
        <v>4</v>
      </c>
      <c r="F496" s="18">
        <f>SUM(B496:E496)</f>
        <v>96</v>
      </c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</row>
    <row r="497" spans="1:249" s="8" customFormat="1" ht="11.25" customHeight="1" x14ac:dyDescent="0.2">
      <c r="A497" s="17" t="s">
        <v>12</v>
      </c>
      <c r="B497" s="14">
        <v>227</v>
      </c>
      <c r="C497" s="16" t="s">
        <v>4</v>
      </c>
      <c r="D497" s="16" t="s">
        <v>4</v>
      </c>
      <c r="E497" s="16">
        <v>440</v>
      </c>
      <c r="F497" s="14">
        <f>SUM(B497:E497)</f>
        <v>667</v>
      </c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</row>
    <row r="498" spans="1:249" s="8" customFormat="1" ht="11.25" customHeight="1" x14ac:dyDescent="0.2">
      <c r="A498" s="45" t="s">
        <v>10</v>
      </c>
      <c r="B498" s="24">
        <v>5781</v>
      </c>
      <c r="C498" s="24">
        <v>4365</v>
      </c>
      <c r="D498" s="24">
        <v>3359</v>
      </c>
      <c r="E498" s="25" t="s">
        <v>4</v>
      </c>
      <c r="F498" s="24">
        <f>SUM(B498:E498)</f>
        <v>13505</v>
      </c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56"/>
      <c r="ED498" s="56"/>
      <c r="EE498" s="56"/>
      <c r="EF498" s="56"/>
      <c r="EG498" s="56"/>
      <c r="EH498" s="56"/>
      <c r="EI498" s="56"/>
      <c r="EJ498" s="56"/>
      <c r="EK498" s="56"/>
      <c r="EL498" s="56"/>
      <c r="EM498" s="56"/>
      <c r="EN498" s="56"/>
      <c r="EO498" s="56"/>
      <c r="EP498" s="56"/>
      <c r="EQ498" s="56"/>
      <c r="ER498" s="56"/>
      <c r="ES498" s="56"/>
      <c r="ET498" s="56"/>
      <c r="EU498" s="56"/>
      <c r="EV498" s="56"/>
      <c r="EW498" s="56"/>
      <c r="EX498" s="56"/>
      <c r="EY498" s="56"/>
      <c r="EZ498" s="56"/>
      <c r="FA498" s="56"/>
      <c r="FB498" s="56"/>
      <c r="FC498" s="56"/>
      <c r="FD498" s="56"/>
      <c r="FE498" s="56"/>
      <c r="FF498" s="56"/>
      <c r="FG498" s="56"/>
      <c r="FH498" s="56"/>
      <c r="FI498" s="56"/>
      <c r="FJ498" s="56"/>
      <c r="FK498" s="56"/>
      <c r="FL498" s="56"/>
      <c r="FM498" s="56"/>
      <c r="FN498" s="56"/>
      <c r="FO498" s="56"/>
      <c r="FP498" s="56"/>
      <c r="FQ498" s="56"/>
      <c r="FR498" s="56"/>
      <c r="FS498" s="56"/>
      <c r="FT498" s="56"/>
      <c r="FU498" s="56"/>
      <c r="FV498" s="56"/>
      <c r="FW498" s="56"/>
      <c r="FX498" s="56"/>
      <c r="FY498" s="56"/>
      <c r="FZ498" s="56"/>
      <c r="GA498" s="56"/>
      <c r="GB498" s="56"/>
      <c r="GC498" s="56"/>
      <c r="GD498" s="56"/>
      <c r="GE498" s="56"/>
      <c r="GF498" s="56"/>
      <c r="GG498" s="56"/>
      <c r="GH498" s="56"/>
      <c r="GI498" s="56"/>
      <c r="GJ498" s="56"/>
      <c r="GK498" s="56"/>
      <c r="GL498" s="56"/>
      <c r="GM498" s="56"/>
      <c r="GN498" s="56"/>
      <c r="GO498" s="56"/>
      <c r="GP498" s="56"/>
      <c r="GQ498" s="56"/>
      <c r="GR498" s="56"/>
      <c r="GS498" s="56"/>
      <c r="GT498" s="56"/>
      <c r="GU498" s="56"/>
      <c r="GV498" s="56"/>
      <c r="GW498" s="56"/>
      <c r="GX498" s="56"/>
      <c r="GY498" s="56"/>
      <c r="GZ498" s="56"/>
      <c r="HA498" s="56"/>
      <c r="HB498" s="56"/>
      <c r="HC498" s="56"/>
      <c r="HD498" s="56"/>
      <c r="HE498" s="56"/>
      <c r="HF498" s="56"/>
      <c r="HG498" s="56"/>
      <c r="HH498" s="56"/>
      <c r="HI498" s="56"/>
      <c r="HJ498" s="56"/>
      <c r="HK498" s="56"/>
      <c r="HL498" s="56"/>
      <c r="HM498" s="56"/>
      <c r="HN498" s="56"/>
      <c r="HO498" s="56"/>
      <c r="HP498" s="56"/>
      <c r="HQ498" s="56"/>
      <c r="HR498" s="56"/>
      <c r="HS498" s="56"/>
      <c r="HT498" s="56"/>
      <c r="HU498" s="56"/>
      <c r="HV498" s="56"/>
      <c r="HW498" s="56"/>
      <c r="HX498" s="56"/>
      <c r="HY498" s="56"/>
      <c r="HZ498" s="56"/>
      <c r="IA498" s="56"/>
      <c r="IB498" s="56"/>
      <c r="IC498" s="56"/>
      <c r="ID498" s="56"/>
      <c r="IE498" s="56"/>
      <c r="IF498" s="56"/>
      <c r="IG498" s="56"/>
      <c r="IH498" s="56"/>
      <c r="II498" s="56"/>
      <c r="IJ498" s="56"/>
      <c r="IK498" s="56"/>
      <c r="IL498" s="56"/>
      <c r="IM498" s="56"/>
      <c r="IN498" s="56"/>
      <c r="IO498" s="56"/>
    </row>
    <row r="499" spans="1:249" s="8" customFormat="1" ht="11.25" customHeight="1" x14ac:dyDescent="0.2">
      <c r="A499" s="17" t="s">
        <v>8</v>
      </c>
      <c r="B499" s="14">
        <v>23</v>
      </c>
      <c r="C499" s="16" t="s">
        <v>4</v>
      </c>
      <c r="D499" s="16" t="s">
        <v>4</v>
      </c>
      <c r="E499" s="16" t="s">
        <v>4</v>
      </c>
      <c r="F499" s="14">
        <f>SUM(B499:E499)</f>
        <v>23</v>
      </c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</row>
    <row r="500" spans="1:249" s="8" customFormat="1" ht="11.25" customHeight="1" x14ac:dyDescent="0.2">
      <c r="A500" s="44" t="s">
        <v>7</v>
      </c>
      <c r="B500" s="18">
        <v>115</v>
      </c>
      <c r="C500" s="23" t="s">
        <v>4</v>
      </c>
      <c r="D500" s="23" t="s">
        <v>4</v>
      </c>
      <c r="E500" s="23">
        <v>668</v>
      </c>
      <c r="F500" s="18">
        <f>SUM(B500:E500)</f>
        <v>783</v>
      </c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</row>
    <row r="501" spans="1:249" s="8" customFormat="1" ht="11.25" customHeight="1" x14ac:dyDescent="0.2">
      <c r="A501" s="17" t="s">
        <v>40</v>
      </c>
      <c r="B501" s="16" t="s">
        <v>4</v>
      </c>
      <c r="C501" s="14" t="s">
        <v>13</v>
      </c>
      <c r="D501" s="16" t="s">
        <v>4</v>
      </c>
      <c r="E501" s="16" t="s">
        <v>4</v>
      </c>
      <c r="F501" s="14" t="s">
        <v>13</v>
      </c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</row>
    <row r="502" spans="1:249" s="8" customFormat="1" ht="11.25" customHeight="1" x14ac:dyDescent="0.2">
      <c r="A502" s="44" t="s">
        <v>39</v>
      </c>
      <c r="B502" s="23" t="s">
        <v>4</v>
      </c>
      <c r="C502" s="23" t="s">
        <v>4</v>
      </c>
      <c r="D502" s="23" t="s">
        <v>4</v>
      </c>
      <c r="E502" s="23" t="s">
        <v>4</v>
      </c>
      <c r="F502" s="18">
        <v>23</v>
      </c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</row>
    <row r="503" spans="1:249" s="8" customFormat="1" ht="11.25" customHeight="1" x14ac:dyDescent="0.2">
      <c r="A503" s="17"/>
      <c r="B503" s="14"/>
      <c r="C503" s="14"/>
      <c r="D503" s="14"/>
      <c r="E503" s="27"/>
      <c r="F503" s="1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</row>
    <row r="504" spans="1:249" s="8" customFormat="1" ht="11.25" customHeight="1" x14ac:dyDescent="0.2">
      <c r="A504" s="44" t="s">
        <v>6</v>
      </c>
      <c r="B504" s="18">
        <v>13562</v>
      </c>
      <c r="C504" s="18">
        <v>4609</v>
      </c>
      <c r="D504" s="18">
        <f>SUM(D487:D501)</f>
        <v>3359</v>
      </c>
      <c r="E504" s="18">
        <v>1246</v>
      </c>
      <c r="F504" s="18">
        <v>22799</v>
      </c>
      <c r="G504" s="5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</row>
    <row r="505" spans="1:249" s="8" customFormat="1" ht="11.25" customHeight="1" x14ac:dyDescent="0.2">
      <c r="A505" s="17"/>
      <c r="B505" s="14"/>
      <c r="C505" s="14"/>
      <c r="D505" s="14"/>
      <c r="E505" s="27"/>
      <c r="F505" s="1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</row>
    <row r="506" spans="1:249" s="8" customFormat="1" ht="11.25" customHeight="1" x14ac:dyDescent="0.2">
      <c r="A506" s="44" t="s">
        <v>5</v>
      </c>
      <c r="B506" s="23" t="s">
        <v>4</v>
      </c>
      <c r="C506" s="23" t="s">
        <v>4</v>
      </c>
      <c r="D506" s="23" t="s">
        <v>4</v>
      </c>
      <c r="E506" s="22" t="s">
        <v>4</v>
      </c>
      <c r="F506" s="23">
        <v>346</v>
      </c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</row>
    <row r="507" spans="1:249" s="8" customFormat="1" ht="11.25" customHeight="1" thickBot="1" x14ac:dyDescent="0.25">
      <c r="A507" s="43"/>
      <c r="B507" s="41"/>
      <c r="C507" s="41"/>
      <c r="D507" s="41"/>
      <c r="E507" s="42"/>
      <c r="F507" s="5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</row>
    <row r="508" spans="1:249" s="8" customFormat="1" ht="11.25" customHeight="1" thickBot="1" x14ac:dyDescent="0.25">
      <c r="A508" s="40" t="s">
        <v>3</v>
      </c>
      <c r="B508" s="9">
        <f>SUM(B504:B506)</f>
        <v>13562</v>
      </c>
      <c r="C508" s="9">
        <f>SUM(C504:C506)</f>
        <v>4609</v>
      </c>
      <c r="D508" s="9">
        <f>SUM(D504:D506)</f>
        <v>3359</v>
      </c>
      <c r="E508" s="9">
        <f>SUM(E504:E506)</f>
        <v>1246</v>
      </c>
      <c r="F508" s="9">
        <f>SUM(F504:F506)</f>
        <v>23145</v>
      </c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</row>
    <row r="509" spans="1:249" ht="7.5" customHeight="1" x14ac:dyDescent="0.2">
      <c r="A509" s="6"/>
      <c r="B509" s="6"/>
      <c r="C509" s="6"/>
      <c r="D509" s="6"/>
      <c r="E509" s="7"/>
      <c r="F509" s="6"/>
    </row>
    <row r="510" spans="1:249" ht="11.25" customHeight="1" x14ac:dyDescent="0.2">
      <c r="A510" s="5" t="s">
        <v>2</v>
      </c>
    </row>
    <row r="511" spans="1:249" ht="7.5" customHeight="1" x14ac:dyDescent="0.2"/>
    <row r="512" spans="1:249" ht="11.25" customHeight="1" x14ac:dyDescent="0.2">
      <c r="A512" s="5" t="s">
        <v>1</v>
      </c>
      <c r="B512" s="4" t="s">
        <v>0</v>
      </c>
      <c r="C512" s="4"/>
      <c r="I512" s="3"/>
    </row>
    <row r="514" spans="1:253" s="2" customFormat="1" x14ac:dyDescent="0.2">
      <c r="C514" s="38"/>
      <c r="D514" s="39"/>
      <c r="E514" s="7"/>
      <c r="F514" s="38"/>
      <c r="G514" s="38"/>
      <c r="H514" s="39"/>
      <c r="I514" s="38"/>
      <c r="J514" s="39"/>
    </row>
    <row r="515" spans="1:253" x14ac:dyDescent="0.2">
      <c r="A515" s="1"/>
    </row>
    <row r="516" spans="1:253" ht="15.75" x14ac:dyDescent="0.2">
      <c r="A516" s="37" t="s">
        <v>38</v>
      </c>
      <c r="B516" s="36" t="s">
        <v>47</v>
      </c>
      <c r="C516" s="35"/>
      <c r="D516" s="34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35"/>
      <c r="CE516" s="35"/>
      <c r="CF516" s="35"/>
      <c r="CG516" s="35"/>
      <c r="CH516" s="35"/>
      <c r="CI516" s="35"/>
      <c r="CJ516" s="35"/>
      <c r="CK516" s="35"/>
      <c r="CL516" s="35"/>
      <c r="CM516" s="35"/>
      <c r="CN516" s="35"/>
      <c r="CO516" s="35"/>
      <c r="CP516" s="35"/>
      <c r="CQ516" s="35"/>
      <c r="CR516" s="35"/>
      <c r="CS516" s="35"/>
      <c r="CT516" s="35"/>
      <c r="CU516" s="35"/>
      <c r="CV516" s="35"/>
      <c r="CW516" s="35"/>
      <c r="CX516" s="35"/>
      <c r="CY516" s="35"/>
      <c r="CZ516" s="35"/>
      <c r="DA516" s="35"/>
      <c r="DB516" s="35"/>
      <c r="DC516" s="35"/>
      <c r="DD516" s="35"/>
      <c r="DE516" s="35"/>
      <c r="DF516" s="35"/>
      <c r="DG516" s="35"/>
      <c r="DH516" s="35"/>
      <c r="DI516" s="35"/>
      <c r="DJ516" s="35"/>
      <c r="DK516" s="35"/>
      <c r="DL516" s="35"/>
      <c r="DM516" s="35"/>
      <c r="DN516" s="35"/>
      <c r="DO516" s="35"/>
      <c r="DP516" s="35"/>
      <c r="DQ516" s="35"/>
      <c r="DR516" s="35"/>
      <c r="DS516" s="35"/>
      <c r="DT516" s="35"/>
      <c r="DU516" s="35"/>
      <c r="DV516" s="35"/>
      <c r="DW516" s="35"/>
      <c r="DX516" s="35"/>
      <c r="DY516" s="35"/>
      <c r="DZ516" s="35"/>
      <c r="EA516" s="35"/>
      <c r="EB516" s="35"/>
      <c r="EC516" s="35"/>
      <c r="ED516" s="35"/>
      <c r="EE516" s="35"/>
      <c r="EF516" s="35"/>
      <c r="EG516" s="35"/>
      <c r="EH516" s="35"/>
      <c r="EI516" s="35"/>
      <c r="EJ516" s="35"/>
      <c r="EK516" s="35"/>
      <c r="EL516" s="35"/>
      <c r="EM516" s="35"/>
      <c r="EN516" s="35"/>
      <c r="EO516" s="35"/>
      <c r="EP516" s="35"/>
      <c r="EQ516" s="35"/>
      <c r="ER516" s="35"/>
      <c r="ES516" s="35"/>
      <c r="ET516" s="35"/>
      <c r="EU516" s="35"/>
      <c r="EV516" s="35"/>
      <c r="EW516" s="35"/>
      <c r="EX516" s="35"/>
      <c r="EY516" s="35"/>
      <c r="EZ516" s="35"/>
      <c r="FA516" s="35"/>
      <c r="FB516" s="35"/>
      <c r="FC516" s="35"/>
      <c r="FD516" s="35"/>
      <c r="FE516" s="35"/>
      <c r="FF516" s="35"/>
      <c r="FG516" s="35"/>
      <c r="FH516" s="35"/>
      <c r="FI516" s="35"/>
      <c r="FJ516" s="35"/>
      <c r="FK516" s="35"/>
      <c r="FL516" s="35"/>
      <c r="FM516" s="35"/>
      <c r="FN516" s="35"/>
      <c r="FO516" s="35"/>
      <c r="FP516" s="35"/>
      <c r="FQ516" s="35"/>
      <c r="FR516" s="35"/>
      <c r="FS516" s="35"/>
      <c r="FT516" s="35"/>
      <c r="FU516" s="35"/>
      <c r="FV516" s="35"/>
      <c r="FW516" s="35"/>
      <c r="FX516" s="35"/>
      <c r="FY516" s="35"/>
      <c r="FZ516" s="35"/>
      <c r="GA516" s="35"/>
      <c r="GB516" s="35"/>
      <c r="GC516" s="35"/>
      <c r="GD516" s="35"/>
      <c r="GE516" s="35"/>
      <c r="GF516" s="35"/>
      <c r="GG516" s="35"/>
      <c r="GH516" s="35"/>
      <c r="GI516" s="35"/>
      <c r="GJ516" s="35"/>
      <c r="GK516" s="35"/>
      <c r="GL516" s="35"/>
      <c r="GM516" s="35"/>
      <c r="GN516" s="35"/>
      <c r="GO516" s="35"/>
      <c r="GP516" s="35"/>
      <c r="GQ516" s="35"/>
      <c r="GR516" s="35"/>
      <c r="GS516" s="35"/>
      <c r="GT516" s="35"/>
      <c r="GU516" s="35"/>
      <c r="GV516" s="35"/>
      <c r="GW516" s="35"/>
      <c r="GX516" s="35"/>
      <c r="GY516" s="35"/>
      <c r="GZ516" s="35"/>
      <c r="HA516" s="35"/>
      <c r="HB516" s="35"/>
      <c r="HC516" s="35"/>
      <c r="HD516" s="35"/>
      <c r="HE516" s="35"/>
      <c r="HF516" s="35"/>
      <c r="HG516" s="35"/>
      <c r="HH516" s="35"/>
      <c r="HI516" s="35"/>
      <c r="HJ516" s="35"/>
      <c r="HK516" s="35"/>
      <c r="HL516" s="35"/>
      <c r="HM516" s="35"/>
      <c r="HN516" s="35"/>
      <c r="HO516" s="35"/>
      <c r="HP516" s="35"/>
      <c r="HQ516" s="35"/>
      <c r="HR516" s="35"/>
      <c r="HS516" s="35"/>
      <c r="HT516" s="35"/>
      <c r="HU516" s="35"/>
      <c r="HV516" s="35"/>
      <c r="HW516" s="35"/>
      <c r="HX516" s="35"/>
      <c r="HY516" s="35"/>
      <c r="HZ516" s="35"/>
      <c r="IA516" s="35"/>
      <c r="IB516" s="35"/>
      <c r="IC516" s="35"/>
      <c r="ID516" s="35"/>
      <c r="IE516" s="35"/>
      <c r="IF516" s="35"/>
      <c r="IG516" s="35"/>
      <c r="IH516" s="35"/>
      <c r="II516" s="35"/>
      <c r="IJ516" s="35"/>
      <c r="IK516" s="35"/>
      <c r="IL516" s="35"/>
      <c r="IM516" s="35"/>
      <c r="IN516" s="35"/>
      <c r="IO516" s="35"/>
      <c r="IP516" s="57"/>
      <c r="IQ516" s="57"/>
      <c r="IR516" s="57"/>
      <c r="IS516" s="57"/>
    </row>
    <row r="517" spans="1:253" x14ac:dyDescent="0.2">
      <c r="A517" s="33"/>
      <c r="B517" s="33" t="s">
        <v>36</v>
      </c>
      <c r="C517" s="33"/>
      <c r="D517" s="53"/>
    </row>
    <row r="518" spans="1:253" ht="7.5" customHeight="1" thickBot="1" x14ac:dyDescent="0.25">
      <c r="A518" s="32"/>
      <c r="B518" s="32"/>
      <c r="C518" s="32"/>
      <c r="D518" s="32"/>
      <c r="E518" s="52"/>
      <c r="F518" s="32"/>
    </row>
    <row r="519" spans="1:253" s="49" customFormat="1" ht="26.25" thickBot="1" x14ac:dyDescent="0.25">
      <c r="A519" s="29" t="s">
        <v>35</v>
      </c>
      <c r="B519" s="28" t="s">
        <v>34</v>
      </c>
      <c r="C519" s="28" t="s">
        <v>33</v>
      </c>
      <c r="D519" s="28" t="s">
        <v>32</v>
      </c>
      <c r="E519" s="51" t="s">
        <v>44</v>
      </c>
      <c r="F519" s="28" t="s">
        <v>3</v>
      </c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  <c r="DX519" s="50"/>
      <c r="DY519" s="50"/>
      <c r="DZ519" s="50"/>
      <c r="EA519" s="50"/>
      <c r="EB519" s="50"/>
      <c r="EC519" s="50"/>
      <c r="ED519" s="50"/>
      <c r="EE519" s="50"/>
      <c r="EF519" s="50"/>
      <c r="EG519" s="50"/>
      <c r="EH519" s="50"/>
      <c r="EI519" s="50"/>
      <c r="EJ519" s="50"/>
      <c r="EK519" s="50"/>
      <c r="EL519" s="50"/>
      <c r="EM519" s="50"/>
      <c r="EN519" s="50"/>
      <c r="EO519" s="50"/>
      <c r="EP519" s="50"/>
      <c r="EQ519" s="50"/>
      <c r="ER519" s="50"/>
      <c r="ES519" s="50"/>
      <c r="ET519" s="50"/>
      <c r="EU519" s="50"/>
      <c r="EV519" s="50"/>
      <c r="EW519" s="50"/>
      <c r="EX519" s="50"/>
      <c r="EY519" s="50"/>
      <c r="EZ519" s="50"/>
      <c r="FA519" s="50"/>
      <c r="FB519" s="50"/>
      <c r="FC519" s="50"/>
      <c r="FD519" s="50"/>
      <c r="FE519" s="50"/>
      <c r="FF519" s="50"/>
      <c r="FG519" s="50"/>
      <c r="FH519" s="50"/>
      <c r="FI519" s="50"/>
      <c r="FJ519" s="50"/>
      <c r="FK519" s="50"/>
      <c r="FL519" s="50"/>
      <c r="FM519" s="50"/>
      <c r="FN519" s="50"/>
      <c r="FO519" s="50"/>
      <c r="FP519" s="50"/>
      <c r="FQ519" s="50"/>
      <c r="FR519" s="50"/>
      <c r="FS519" s="50"/>
      <c r="FT519" s="50"/>
      <c r="FU519" s="50"/>
      <c r="FV519" s="50"/>
      <c r="FW519" s="50"/>
      <c r="FX519" s="50"/>
      <c r="FY519" s="50"/>
      <c r="FZ519" s="50"/>
      <c r="GA519" s="50"/>
      <c r="GB519" s="50"/>
      <c r="GC519" s="50"/>
      <c r="GD519" s="50"/>
      <c r="GE519" s="50"/>
      <c r="GF519" s="50"/>
      <c r="GG519" s="50"/>
      <c r="GH519" s="50"/>
      <c r="GI519" s="50"/>
      <c r="GJ519" s="50"/>
      <c r="GK519" s="50"/>
      <c r="GL519" s="50"/>
      <c r="GM519" s="50"/>
      <c r="GN519" s="50"/>
      <c r="GO519" s="50"/>
      <c r="GP519" s="50"/>
      <c r="GQ519" s="50"/>
      <c r="GR519" s="50"/>
      <c r="GS519" s="50"/>
      <c r="GT519" s="50"/>
      <c r="GU519" s="50"/>
      <c r="GV519" s="50"/>
      <c r="GW519" s="50"/>
      <c r="GX519" s="50"/>
      <c r="GY519" s="50"/>
      <c r="GZ519" s="50"/>
      <c r="HA519" s="50"/>
      <c r="HB519" s="50"/>
      <c r="HC519" s="50"/>
      <c r="HD519" s="50"/>
      <c r="HE519" s="50"/>
      <c r="HF519" s="50"/>
      <c r="HG519" s="50"/>
      <c r="HH519" s="50"/>
      <c r="HI519" s="50"/>
      <c r="HJ519" s="50"/>
      <c r="HK519" s="50"/>
      <c r="HL519" s="50"/>
      <c r="HM519" s="50"/>
      <c r="HN519" s="50"/>
      <c r="HO519" s="50"/>
      <c r="HP519" s="50"/>
      <c r="HQ519" s="50"/>
      <c r="HR519" s="50"/>
      <c r="HS519" s="50"/>
      <c r="HT519" s="50"/>
      <c r="HU519" s="50"/>
      <c r="HV519" s="50"/>
      <c r="HW519" s="50"/>
      <c r="HX519" s="50"/>
      <c r="HY519" s="50"/>
      <c r="HZ519" s="50"/>
      <c r="IA519" s="50"/>
      <c r="IB519" s="50"/>
      <c r="IC519" s="50"/>
      <c r="ID519" s="50"/>
      <c r="IE519" s="50"/>
      <c r="IF519" s="50"/>
      <c r="IG519" s="50"/>
      <c r="IH519" s="50"/>
      <c r="II519" s="50"/>
      <c r="IJ519" s="50"/>
      <c r="IK519" s="50"/>
      <c r="IL519" s="50"/>
      <c r="IM519" s="50"/>
      <c r="IN519" s="50"/>
      <c r="IO519" s="50"/>
    </row>
    <row r="520" spans="1:253" s="8" customFormat="1" ht="11.25" customHeight="1" x14ac:dyDescent="0.2">
      <c r="A520" s="17" t="s">
        <v>30</v>
      </c>
      <c r="B520" s="14">
        <v>156</v>
      </c>
      <c r="C520" s="16" t="s">
        <v>4</v>
      </c>
      <c r="D520" s="16" t="s">
        <v>4</v>
      </c>
      <c r="E520" s="16" t="s">
        <v>4</v>
      </c>
      <c r="F520" s="14">
        <f>SUM(B520:E520)</f>
        <v>156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</row>
    <row r="521" spans="1:253" s="8" customFormat="1" ht="11.25" customHeight="1" x14ac:dyDescent="0.2">
      <c r="A521" s="44" t="s">
        <v>29</v>
      </c>
      <c r="B521" s="18">
        <v>2738</v>
      </c>
      <c r="C521" s="18">
        <v>1</v>
      </c>
      <c r="D521" s="23" t="s">
        <v>4</v>
      </c>
      <c r="E521" s="23" t="s">
        <v>4</v>
      </c>
      <c r="F521" s="18">
        <f>SUM(B521:E521)</f>
        <v>2739</v>
      </c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</row>
    <row r="522" spans="1:253" s="8" customFormat="1" ht="11.25" customHeight="1" x14ac:dyDescent="0.2">
      <c r="A522" s="17" t="s">
        <v>28</v>
      </c>
      <c r="B522" s="16" t="s">
        <v>4</v>
      </c>
      <c r="C522" s="14">
        <v>1</v>
      </c>
      <c r="D522" s="16" t="s">
        <v>4</v>
      </c>
      <c r="E522" s="16" t="s">
        <v>4</v>
      </c>
      <c r="F522" s="14">
        <f>SUM(B522:E522)</f>
        <v>1</v>
      </c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</row>
    <row r="523" spans="1:253" s="8" customFormat="1" ht="11.25" customHeight="1" x14ac:dyDescent="0.2">
      <c r="A523" s="44" t="s">
        <v>27</v>
      </c>
      <c r="B523" s="18">
        <v>138</v>
      </c>
      <c r="C523" s="18">
        <v>9</v>
      </c>
      <c r="D523" s="23" t="s">
        <v>4</v>
      </c>
      <c r="E523" s="23" t="s">
        <v>4</v>
      </c>
      <c r="F523" s="18">
        <f>SUM(B523:E523)</f>
        <v>147</v>
      </c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</row>
    <row r="524" spans="1:253" s="8" customFormat="1" ht="11.25" customHeight="1" x14ac:dyDescent="0.2">
      <c r="A524" s="17" t="s">
        <v>26</v>
      </c>
      <c r="B524" s="14">
        <v>210</v>
      </c>
      <c r="C524" s="16" t="s">
        <v>4</v>
      </c>
      <c r="D524" s="16" t="s">
        <v>4</v>
      </c>
      <c r="E524" s="16" t="s">
        <v>4</v>
      </c>
      <c r="F524" s="14">
        <f>SUM(B524:E524)</f>
        <v>210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</row>
    <row r="525" spans="1:253" s="8" customFormat="1" ht="11.25" customHeight="1" x14ac:dyDescent="0.2">
      <c r="A525" s="44" t="s">
        <v>25</v>
      </c>
      <c r="B525" s="18">
        <v>164</v>
      </c>
      <c r="C525" s="23">
        <v>3</v>
      </c>
      <c r="D525" s="23" t="s">
        <v>4</v>
      </c>
      <c r="E525" s="23" t="s">
        <v>4</v>
      </c>
      <c r="F525" s="18">
        <f>SUM(B525:E525)</f>
        <v>167</v>
      </c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</row>
    <row r="526" spans="1:253" s="8" customFormat="1" ht="11.25" customHeight="1" x14ac:dyDescent="0.2">
      <c r="A526" s="17" t="s">
        <v>24</v>
      </c>
      <c r="B526" s="16" t="s">
        <v>4</v>
      </c>
      <c r="C526" s="16">
        <v>30</v>
      </c>
      <c r="D526" s="16" t="s">
        <v>4</v>
      </c>
      <c r="E526" s="16" t="s">
        <v>4</v>
      </c>
      <c r="F526" s="14">
        <f>SUM(B526:E526)</f>
        <v>30</v>
      </c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</row>
    <row r="527" spans="1:253" s="8" customFormat="1" ht="11.25" customHeight="1" x14ac:dyDescent="0.2">
      <c r="A527" s="44" t="s">
        <v>23</v>
      </c>
      <c r="B527" s="23" t="s">
        <v>4</v>
      </c>
      <c r="C527" s="18" t="s">
        <v>13</v>
      </c>
      <c r="D527" s="23" t="s">
        <v>4</v>
      </c>
      <c r="E527" s="23" t="s">
        <v>4</v>
      </c>
      <c r="F527" s="18" t="s">
        <v>13</v>
      </c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</row>
    <row r="528" spans="1:253" s="8" customFormat="1" ht="11.25" customHeight="1" x14ac:dyDescent="0.2">
      <c r="A528" s="17" t="s">
        <v>22</v>
      </c>
      <c r="B528" s="16" t="s">
        <v>4</v>
      </c>
      <c r="C528" s="16">
        <v>38</v>
      </c>
      <c r="D528" s="16" t="s">
        <v>4</v>
      </c>
      <c r="E528" s="15" t="s">
        <v>4</v>
      </c>
      <c r="F528" s="14">
        <f>SUM(B528:E528)</f>
        <v>38</v>
      </c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</row>
    <row r="529" spans="1:249" s="8" customFormat="1" ht="11.25" customHeight="1" x14ac:dyDescent="0.2">
      <c r="A529" s="44" t="s">
        <v>21</v>
      </c>
      <c r="B529" s="23">
        <v>172</v>
      </c>
      <c r="C529" s="18">
        <v>24</v>
      </c>
      <c r="D529" s="23" t="s">
        <v>4</v>
      </c>
      <c r="E529" s="19">
        <v>108</v>
      </c>
      <c r="F529" s="18">
        <f>SUM(B529:E529)</f>
        <v>304</v>
      </c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</row>
    <row r="530" spans="1:249" s="8" customFormat="1" ht="11.25" customHeight="1" x14ac:dyDescent="0.2">
      <c r="A530" s="17" t="s">
        <v>19</v>
      </c>
      <c r="B530" s="14">
        <v>368</v>
      </c>
      <c r="C530" s="16">
        <v>12</v>
      </c>
      <c r="D530" s="16" t="s">
        <v>4</v>
      </c>
      <c r="E530" s="16" t="s">
        <v>4</v>
      </c>
      <c r="F530" s="14">
        <f>SUM(B530:E530)</f>
        <v>380</v>
      </c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</row>
    <row r="531" spans="1:249" s="8" customFormat="1" ht="11.25" customHeight="1" x14ac:dyDescent="0.2">
      <c r="A531" s="44" t="s">
        <v>42</v>
      </c>
      <c r="B531" s="23" t="s">
        <v>4</v>
      </c>
      <c r="C531" s="18" t="s">
        <v>13</v>
      </c>
      <c r="D531" s="23" t="s">
        <v>4</v>
      </c>
      <c r="E531" s="23" t="s">
        <v>4</v>
      </c>
      <c r="F531" s="18" t="s">
        <v>13</v>
      </c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</row>
    <row r="532" spans="1:249" s="8" customFormat="1" ht="11.25" customHeight="1" x14ac:dyDescent="0.2">
      <c r="A532" s="17" t="s">
        <v>18</v>
      </c>
      <c r="B532" s="14">
        <v>3488</v>
      </c>
      <c r="C532" s="14">
        <v>249</v>
      </c>
      <c r="D532" s="16" t="s">
        <v>4</v>
      </c>
      <c r="E532" s="16" t="s">
        <v>4</v>
      </c>
      <c r="F532" s="14">
        <f>SUM(B532:E532)</f>
        <v>3737</v>
      </c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</row>
    <row r="533" spans="1:249" s="8" customFormat="1" ht="11.25" customHeight="1" x14ac:dyDescent="0.2">
      <c r="A533" s="44" t="s">
        <v>16</v>
      </c>
      <c r="B533" s="18">
        <v>2</v>
      </c>
      <c r="C533" s="23" t="s">
        <v>4</v>
      </c>
      <c r="D533" s="23" t="s">
        <v>4</v>
      </c>
      <c r="E533" s="23" t="s">
        <v>4</v>
      </c>
      <c r="F533" s="18">
        <f>SUM(B533:E533)</f>
        <v>2</v>
      </c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</row>
    <row r="534" spans="1:249" s="8" customFormat="1" ht="11.25" customHeight="1" x14ac:dyDescent="0.2">
      <c r="A534" s="17" t="s">
        <v>14</v>
      </c>
      <c r="B534" s="14">
        <v>76</v>
      </c>
      <c r="C534" s="14" t="s">
        <v>13</v>
      </c>
      <c r="D534" s="16" t="s">
        <v>4</v>
      </c>
      <c r="E534" s="16" t="s">
        <v>4</v>
      </c>
      <c r="F534" s="14">
        <f>SUM(B534:E534)</f>
        <v>76</v>
      </c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</row>
    <row r="535" spans="1:249" s="8" customFormat="1" ht="11.25" customHeight="1" x14ac:dyDescent="0.2">
      <c r="A535" s="44" t="s">
        <v>46</v>
      </c>
      <c r="B535" s="23" t="s">
        <v>4</v>
      </c>
      <c r="C535" s="23" t="s">
        <v>4</v>
      </c>
      <c r="D535" s="23" t="s">
        <v>4</v>
      </c>
      <c r="E535" s="18" t="s">
        <v>13</v>
      </c>
      <c r="F535" s="18" t="s">
        <v>13</v>
      </c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</row>
    <row r="536" spans="1:249" s="8" customFormat="1" ht="11.25" customHeight="1" x14ac:dyDescent="0.2">
      <c r="A536" s="17" t="s">
        <v>12</v>
      </c>
      <c r="B536" s="14">
        <v>361</v>
      </c>
      <c r="C536" s="16" t="s">
        <v>4</v>
      </c>
      <c r="D536" s="16" t="s">
        <v>4</v>
      </c>
      <c r="E536" s="16">
        <v>541</v>
      </c>
      <c r="F536" s="14">
        <f>SUM(B536:E536)</f>
        <v>902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</row>
    <row r="537" spans="1:249" s="8" customFormat="1" ht="11.25" customHeight="1" x14ac:dyDescent="0.2">
      <c r="A537" s="45" t="s">
        <v>10</v>
      </c>
      <c r="B537" s="24">
        <v>5256</v>
      </c>
      <c r="C537" s="24">
        <v>5667</v>
      </c>
      <c r="D537" s="24">
        <v>2725</v>
      </c>
      <c r="E537" s="25" t="s">
        <v>4</v>
      </c>
      <c r="F537" s="24">
        <f>SUM(B537:E537)</f>
        <v>13648</v>
      </c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6"/>
      <c r="BQ537" s="56"/>
      <c r="BR537" s="56"/>
      <c r="BS537" s="56"/>
      <c r="BT537" s="56"/>
      <c r="BU537" s="56"/>
      <c r="BV537" s="56"/>
      <c r="BW537" s="56"/>
      <c r="BX537" s="56"/>
      <c r="BY537" s="56"/>
      <c r="BZ537" s="56"/>
      <c r="CA537" s="56"/>
      <c r="CB537" s="56"/>
      <c r="CC537" s="56"/>
      <c r="CD537" s="56"/>
      <c r="CE537" s="56"/>
      <c r="CF537" s="56"/>
      <c r="CG537" s="56"/>
      <c r="CH537" s="56"/>
      <c r="CI537" s="56"/>
      <c r="CJ537" s="56"/>
      <c r="CK537" s="56"/>
      <c r="CL537" s="56"/>
      <c r="CM537" s="56"/>
      <c r="CN537" s="56"/>
      <c r="CO537" s="56"/>
      <c r="CP537" s="56"/>
      <c r="CQ537" s="56"/>
      <c r="CR537" s="56"/>
      <c r="CS537" s="56"/>
      <c r="CT537" s="56"/>
      <c r="CU537" s="56"/>
      <c r="CV537" s="56"/>
      <c r="CW537" s="56"/>
      <c r="CX537" s="56"/>
      <c r="CY537" s="56"/>
      <c r="CZ537" s="56"/>
      <c r="DA537" s="56"/>
      <c r="DB537" s="56"/>
      <c r="DC537" s="56"/>
      <c r="DD537" s="56"/>
      <c r="DE537" s="56"/>
      <c r="DF537" s="56"/>
      <c r="DG537" s="56"/>
      <c r="DH537" s="56"/>
      <c r="DI537" s="56"/>
      <c r="DJ537" s="56"/>
      <c r="DK537" s="56"/>
      <c r="DL537" s="56"/>
      <c r="DM537" s="56"/>
      <c r="DN537" s="56"/>
      <c r="DO537" s="56"/>
      <c r="DP537" s="56"/>
      <c r="DQ537" s="56"/>
      <c r="DR537" s="56"/>
      <c r="DS537" s="56"/>
      <c r="DT537" s="56"/>
      <c r="DU537" s="56"/>
      <c r="DV537" s="56"/>
      <c r="DW537" s="56"/>
      <c r="DX537" s="56"/>
      <c r="DY537" s="56"/>
      <c r="DZ537" s="56"/>
      <c r="EA537" s="56"/>
      <c r="EB537" s="56"/>
      <c r="EC537" s="56"/>
      <c r="ED537" s="56"/>
      <c r="EE537" s="56"/>
      <c r="EF537" s="56"/>
      <c r="EG537" s="56"/>
      <c r="EH537" s="56"/>
      <c r="EI537" s="56"/>
      <c r="EJ537" s="56"/>
      <c r="EK537" s="56"/>
      <c r="EL537" s="56"/>
      <c r="EM537" s="56"/>
      <c r="EN537" s="56"/>
      <c r="EO537" s="56"/>
      <c r="EP537" s="56"/>
      <c r="EQ537" s="56"/>
      <c r="ER537" s="56"/>
      <c r="ES537" s="56"/>
      <c r="ET537" s="56"/>
      <c r="EU537" s="56"/>
      <c r="EV537" s="56"/>
      <c r="EW537" s="56"/>
      <c r="EX537" s="56"/>
      <c r="EY537" s="56"/>
      <c r="EZ537" s="56"/>
      <c r="FA537" s="56"/>
      <c r="FB537" s="56"/>
      <c r="FC537" s="56"/>
      <c r="FD537" s="56"/>
      <c r="FE537" s="56"/>
      <c r="FF537" s="56"/>
      <c r="FG537" s="56"/>
      <c r="FH537" s="56"/>
      <c r="FI537" s="56"/>
      <c r="FJ537" s="56"/>
      <c r="FK537" s="56"/>
      <c r="FL537" s="56"/>
      <c r="FM537" s="56"/>
      <c r="FN537" s="56"/>
      <c r="FO537" s="56"/>
      <c r="FP537" s="56"/>
      <c r="FQ537" s="56"/>
      <c r="FR537" s="56"/>
      <c r="FS537" s="56"/>
      <c r="FT537" s="56"/>
      <c r="FU537" s="56"/>
      <c r="FV537" s="56"/>
      <c r="FW537" s="56"/>
      <c r="FX537" s="56"/>
      <c r="FY537" s="56"/>
      <c r="FZ537" s="56"/>
      <c r="GA537" s="56"/>
      <c r="GB537" s="56"/>
      <c r="GC537" s="56"/>
      <c r="GD537" s="56"/>
      <c r="GE537" s="56"/>
      <c r="GF537" s="56"/>
      <c r="GG537" s="56"/>
      <c r="GH537" s="56"/>
      <c r="GI537" s="56"/>
      <c r="GJ537" s="56"/>
      <c r="GK537" s="56"/>
      <c r="GL537" s="56"/>
      <c r="GM537" s="56"/>
      <c r="GN537" s="56"/>
      <c r="GO537" s="56"/>
      <c r="GP537" s="56"/>
      <c r="GQ537" s="56"/>
      <c r="GR537" s="56"/>
      <c r="GS537" s="56"/>
      <c r="GT537" s="56"/>
      <c r="GU537" s="56"/>
      <c r="GV537" s="56"/>
      <c r="GW537" s="56"/>
      <c r="GX537" s="56"/>
      <c r="GY537" s="56"/>
      <c r="GZ537" s="56"/>
      <c r="HA537" s="56"/>
      <c r="HB537" s="56"/>
      <c r="HC537" s="56"/>
      <c r="HD537" s="56"/>
      <c r="HE537" s="56"/>
      <c r="HF537" s="56"/>
      <c r="HG537" s="56"/>
      <c r="HH537" s="56"/>
      <c r="HI537" s="56"/>
      <c r="HJ537" s="56"/>
      <c r="HK537" s="56"/>
      <c r="HL537" s="56"/>
      <c r="HM537" s="56"/>
      <c r="HN537" s="56"/>
      <c r="HO537" s="56"/>
      <c r="HP537" s="56"/>
      <c r="HQ537" s="56"/>
      <c r="HR537" s="56"/>
      <c r="HS537" s="56"/>
      <c r="HT537" s="56"/>
      <c r="HU537" s="56"/>
      <c r="HV537" s="56"/>
      <c r="HW537" s="56"/>
      <c r="HX537" s="56"/>
      <c r="HY537" s="56"/>
      <c r="HZ537" s="56"/>
      <c r="IA537" s="56"/>
      <c r="IB537" s="56"/>
      <c r="IC537" s="56"/>
      <c r="ID537" s="56"/>
      <c r="IE537" s="56"/>
      <c r="IF537" s="56"/>
      <c r="IG537" s="56"/>
      <c r="IH537" s="56"/>
      <c r="II537" s="56"/>
      <c r="IJ537" s="56"/>
      <c r="IK537" s="56"/>
      <c r="IL537" s="56"/>
      <c r="IM537" s="56"/>
      <c r="IN537" s="56"/>
      <c r="IO537" s="56"/>
    </row>
    <row r="538" spans="1:249" s="8" customFormat="1" ht="11.25" customHeight="1" x14ac:dyDescent="0.2">
      <c r="A538" s="17" t="s">
        <v>8</v>
      </c>
      <c r="B538" s="14">
        <v>91</v>
      </c>
      <c r="C538" s="14" t="s">
        <v>13</v>
      </c>
      <c r="D538" s="16" t="s">
        <v>4</v>
      </c>
      <c r="E538" s="16" t="s">
        <v>4</v>
      </c>
      <c r="F538" s="14">
        <f>SUM(B538:E538)</f>
        <v>91</v>
      </c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</row>
    <row r="539" spans="1:249" s="8" customFormat="1" ht="11.25" customHeight="1" x14ac:dyDescent="0.2">
      <c r="A539" s="44" t="s">
        <v>7</v>
      </c>
      <c r="B539" s="18">
        <v>129</v>
      </c>
      <c r="C539" s="23" t="s">
        <v>4</v>
      </c>
      <c r="D539" s="23" t="s">
        <v>4</v>
      </c>
      <c r="E539" s="23">
        <v>474</v>
      </c>
      <c r="F539" s="18">
        <f>SUM(B539:E539)</f>
        <v>603</v>
      </c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</row>
    <row r="540" spans="1:249" s="8" customFormat="1" ht="11.25" customHeight="1" x14ac:dyDescent="0.2">
      <c r="A540" s="17" t="s">
        <v>40</v>
      </c>
      <c r="B540" s="14" t="s">
        <v>13</v>
      </c>
      <c r="C540" s="16" t="s">
        <v>4</v>
      </c>
      <c r="D540" s="16" t="s">
        <v>4</v>
      </c>
      <c r="E540" s="16" t="s">
        <v>4</v>
      </c>
      <c r="F540" s="14" t="s">
        <v>13</v>
      </c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</row>
    <row r="541" spans="1:249" s="8" customFormat="1" ht="11.25" customHeight="1" x14ac:dyDescent="0.2">
      <c r="A541" s="44"/>
      <c r="B541" s="18"/>
      <c r="C541" s="18"/>
      <c r="D541" s="18"/>
      <c r="E541" s="19"/>
      <c r="F541" s="1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</row>
    <row r="542" spans="1:249" s="8" customFormat="1" ht="11.25" customHeight="1" x14ac:dyDescent="0.2">
      <c r="A542" s="17" t="s">
        <v>6</v>
      </c>
      <c r="B542" s="14">
        <v>13348</v>
      </c>
      <c r="C542" s="14">
        <v>6036</v>
      </c>
      <c r="D542" s="14">
        <f>SUM(D520:D540)</f>
        <v>2725</v>
      </c>
      <c r="E542" s="14">
        <f>SUM(E520:E540)</f>
        <v>1123</v>
      </c>
      <c r="F542" s="14">
        <f>SUM(F520:F540)</f>
        <v>23231</v>
      </c>
      <c r="G542" s="5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</row>
    <row r="543" spans="1:249" s="8" customFormat="1" ht="11.25" customHeight="1" x14ac:dyDescent="0.2">
      <c r="A543" s="44"/>
      <c r="B543" s="18"/>
      <c r="C543" s="18"/>
      <c r="D543" s="18"/>
      <c r="E543" s="19"/>
      <c r="F543" s="1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</row>
    <row r="544" spans="1:249" s="8" customFormat="1" ht="11.25" customHeight="1" x14ac:dyDescent="0.2">
      <c r="A544" s="17" t="s">
        <v>5</v>
      </c>
      <c r="B544" s="16" t="s">
        <v>4</v>
      </c>
      <c r="C544" s="16" t="s">
        <v>4</v>
      </c>
      <c r="D544" s="16" t="s">
        <v>4</v>
      </c>
      <c r="E544" s="15" t="s">
        <v>4</v>
      </c>
      <c r="F544" s="14">
        <v>318</v>
      </c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</row>
    <row r="545" spans="1:249" s="8" customFormat="1" ht="11.25" customHeight="1" thickBot="1" x14ac:dyDescent="0.25">
      <c r="A545" s="54"/>
      <c r="B545" s="11"/>
      <c r="C545" s="11"/>
      <c r="D545" s="11"/>
      <c r="E545" s="12"/>
      <c r="F545" s="1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</row>
    <row r="546" spans="1:249" s="8" customFormat="1" ht="11.25" customHeight="1" thickBot="1" x14ac:dyDescent="0.25">
      <c r="A546" s="40" t="s">
        <v>3</v>
      </c>
      <c r="B546" s="9">
        <f>SUM(B542:B544)</f>
        <v>13348</v>
      </c>
      <c r="C546" s="9">
        <f>SUM(C542:C544)</f>
        <v>6036</v>
      </c>
      <c r="D546" s="9">
        <f>SUM(D542:D544)</f>
        <v>2725</v>
      </c>
      <c r="E546" s="9">
        <f>SUM(E542:E544)</f>
        <v>1123</v>
      </c>
      <c r="F546" s="9">
        <v>23551</v>
      </c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</row>
    <row r="547" spans="1:249" ht="7.5" customHeight="1" x14ac:dyDescent="0.2">
      <c r="A547" s="6"/>
      <c r="B547" s="6"/>
      <c r="C547" s="6"/>
      <c r="D547" s="6"/>
      <c r="E547" s="7"/>
      <c r="F547" s="6"/>
    </row>
    <row r="548" spans="1:249" ht="11.25" customHeight="1" x14ac:dyDescent="0.2">
      <c r="A548" s="5" t="s">
        <v>2</v>
      </c>
    </row>
    <row r="549" spans="1:249" ht="7.5" customHeight="1" x14ac:dyDescent="0.2"/>
    <row r="550" spans="1:249" ht="11.25" customHeight="1" x14ac:dyDescent="0.2">
      <c r="A550" s="5" t="s">
        <v>1</v>
      </c>
      <c r="B550" s="4" t="s">
        <v>0</v>
      </c>
      <c r="C550" s="4"/>
      <c r="I550" s="3"/>
    </row>
    <row r="552" spans="1:249" s="2" customFormat="1" x14ac:dyDescent="0.2">
      <c r="C552" s="38"/>
      <c r="D552" s="39"/>
      <c r="E552" s="7"/>
      <c r="F552" s="38"/>
      <c r="G552" s="38"/>
      <c r="H552" s="39"/>
      <c r="I552" s="38"/>
      <c r="J552" s="39"/>
    </row>
    <row r="553" spans="1:249" x14ac:dyDescent="0.2">
      <c r="A553" s="1"/>
    </row>
    <row r="554" spans="1:249" ht="15.75" x14ac:dyDescent="0.2">
      <c r="A554" s="37" t="s">
        <v>38</v>
      </c>
      <c r="B554" s="36" t="s">
        <v>45</v>
      </c>
      <c r="C554" s="35"/>
      <c r="D554" s="34"/>
    </row>
    <row r="555" spans="1:249" ht="12" customHeight="1" x14ac:dyDescent="0.2">
      <c r="A555" s="33"/>
      <c r="B555" s="33" t="s">
        <v>36</v>
      </c>
      <c r="C555" s="33"/>
      <c r="D555" s="53"/>
    </row>
    <row r="556" spans="1:249" s="49" customFormat="1" ht="7.5" customHeight="1" thickBot="1" x14ac:dyDescent="0.25">
      <c r="A556" s="32"/>
      <c r="B556" s="32"/>
      <c r="C556" s="32"/>
      <c r="D556" s="32"/>
      <c r="E556" s="52"/>
      <c r="F556" s="32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  <c r="DA556" s="50"/>
      <c r="DB556" s="50"/>
      <c r="DC556" s="50"/>
      <c r="DD556" s="50"/>
      <c r="DE556" s="50"/>
      <c r="DF556" s="50"/>
      <c r="DG556" s="50"/>
      <c r="DH556" s="50"/>
      <c r="DI556" s="50"/>
      <c r="DJ556" s="50"/>
      <c r="DK556" s="50"/>
      <c r="DL556" s="50"/>
      <c r="DM556" s="50"/>
      <c r="DN556" s="50"/>
      <c r="DO556" s="50"/>
      <c r="DP556" s="50"/>
      <c r="DQ556" s="50"/>
      <c r="DR556" s="50"/>
      <c r="DS556" s="50"/>
      <c r="DT556" s="50"/>
      <c r="DU556" s="50"/>
      <c r="DV556" s="50"/>
      <c r="DW556" s="50"/>
      <c r="DX556" s="50"/>
      <c r="DY556" s="50"/>
      <c r="DZ556" s="50"/>
      <c r="EA556" s="50"/>
      <c r="EB556" s="50"/>
      <c r="EC556" s="50"/>
      <c r="ED556" s="50"/>
      <c r="EE556" s="50"/>
      <c r="EF556" s="50"/>
      <c r="EG556" s="50"/>
      <c r="EH556" s="50"/>
      <c r="EI556" s="50"/>
      <c r="EJ556" s="50"/>
      <c r="EK556" s="50"/>
      <c r="EL556" s="50"/>
      <c r="EM556" s="50"/>
      <c r="EN556" s="50"/>
      <c r="EO556" s="50"/>
      <c r="EP556" s="50"/>
      <c r="EQ556" s="50"/>
      <c r="ER556" s="50"/>
      <c r="ES556" s="50"/>
      <c r="ET556" s="50"/>
      <c r="EU556" s="50"/>
      <c r="EV556" s="50"/>
      <c r="EW556" s="50"/>
      <c r="EX556" s="50"/>
      <c r="EY556" s="50"/>
      <c r="EZ556" s="50"/>
      <c r="FA556" s="50"/>
      <c r="FB556" s="50"/>
      <c r="FC556" s="50"/>
      <c r="FD556" s="50"/>
      <c r="FE556" s="50"/>
      <c r="FF556" s="50"/>
      <c r="FG556" s="50"/>
      <c r="FH556" s="50"/>
      <c r="FI556" s="50"/>
      <c r="FJ556" s="50"/>
      <c r="FK556" s="50"/>
      <c r="FL556" s="50"/>
      <c r="FM556" s="50"/>
      <c r="FN556" s="50"/>
      <c r="FO556" s="50"/>
      <c r="FP556" s="50"/>
      <c r="FQ556" s="50"/>
      <c r="FR556" s="50"/>
      <c r="FS556" s="50"/>
      <c r="FT556" s="50"/>
      <c r="FU556" s="50"/>
      <c r="FV556" s="50"/>
      <c r="FW556" s="50"/>
      <c r="FX556" s="50"/>
      <c r="FY556" s="50"/>
      <c r="FZ556" s="50"/>
      <c r="GA556" s="50"/>
      <c r="GB556" s="50"/>
      <c r="GC556" s="50"/>
      <c r="GD556" s="50"/>
      <c r="GE556" s="50"/>
      <c r="GF556" s="50"/>
      <c r="GG556" s="50"/>
      <c r="GH556" s="50"/>
      <c r="GI556" s="50"/>
      <c r="GJ556" s="50"/>
      <c r="GK556" s="50"/>
      <c r="GL556" s="50"/>
      <c r="GM556" s="50"/>
      <c r="GN556" s="50"/>
      <c r="GO556" s="50"/>
      <c r="GP556" s="50"/>
      <c r="GQ556" s="50"/>
      <c r="GR556" s="50"/>
      <c r="GS556" s="50"/>
      <c r="GT556" s="50"/>
      <c r="GU556" s="50"/>
      <c r="GV556" s="50"/>
      <c r="GW556" s="50"/>
      <c r="GX556" s="50"/>
      <c r="GY556" s="50"/>
      <c r="GZ556" s="50"/>
      <c r="HA556" s="50"/>
      <c r="HB556" s="50"/>
      <c r="HC556" s="50"/>
      <c r="HD556" s="50"/>
      <c r="HE556" s="50"/>
      <c r="HF556" s="50"/>
      <c r="HG556" s="50"/>
      <c r="HH556" s="50"/>
      <c r="HI556" s="50"/>
      <c r="HJ556" s="50"/>
      <c r="HK556" s="50"/>
      <c r="HL556" s="50"/>
      <c r="HM556" s="50"/>
      <c r="HN556" s="50"/>
      <c r="HO556" s="50"/>
      <c r="HP556" s="50"/>
      <c r="HQ556" s="50"/>
      <c r="HR556" s="50"/>
      <c r="HS556" s="50"/>
      <c r="HT556" s="50"/>
      <c r="HU556" s="50"/>
      <c r="HV556" s="50"/>
      <c r="HW556" s="50"/>
      <c r="HX556" s="50"/>
      <c r="HY556" s="50"/>
      <c r="HZ556" s="50"/>
      <c r="IA556" s="50"/>
      <c r="IB556" s="50"/>
      <c r="IC556" s="50"/>
      <c r="ID556" s="50"/>
      <c r="IE556" s="50"/>
      <c r="IF556" s="50"/>
      <c r="IG556" s="50"/>
      <c r="IH556" s="50"/>
      <c r="II556" s="50"/>
      <c r="IJ556" s="50"/>
      <c r="IK556" s="50"/>
      <c r="IL556" s="50"/>
      <c r="IM556" s="50"/>
      <c r="IN556" s="50"/>
      <c r="IO556" s="50"/>
    </row>
    <row r="557" spans="1:249" s="49" customFormat="1" ht="26.25" customHeight="1" thickBot="1" x14ac:dyDescent="0.25">
      <c r="A557" s="29" t="s">
        <v>35</v>
      </c>
      <c r="B557" s="28" t="s">
        <v>34</v>
      </c>
      <c r="C557" s="28" t="s">
        <v>33</v>
      </c>
      <c r="D557" s="28" t="s">
        <v>32</v>
      </c>
      <c r="E557" s="51" t="s">
        <v>44</v>
      </c>
      <c r="F557" s="28" t="s">
        <v>3</v>
      </c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  <c r="DA557" s="50"/>
      <c r="DB557" s="50"/>
      <c r="DC557" s="50"/>
      <c r="DD557" s="50"/>
      <c r="DE557" s="50"/>
      <c r="DF557" s="50"/>
      <c r="DG557" s="50"/>
      <c r="DH557" s="50"/>
      <c r="DI557" s="50"/>
      <c r="DJ557" s="50"/>
      <c r="DK557" s="50"/>
      <c r="DL557" s="50"/>
      <c r="DM557" s="50"/>
      <c r="DN557" s="50"/>
      <c r="DO557" s="50"/>
      <c r="DP557" s="50"/>
      <c r="DQ557" s="50"/>
      <c r="DR557" s="50"/>
      <c r="DS557" s="50"/>
      <c r="DT557" s="50"/>
      <c r="DU557" s="50"/>
      <c r="DV557" s="50"/>
      <c r="DW557" s="50"/>
      <c r="DX557" s="50"/>
      <c r="DY557" s="50"/>
      <c r="DZ557" s="50"/>
      <c r="EA557" s="50"/>
      <c r="EB557" s="50"/>
      <c r="EC557" s="50"/>
      <c r="ED557" s="50"/>
      <c r="EE557" s="50"/>
      <c r="EF557" s="50"/>
      <c r="EG557" s="50"/>
      <c r="EH557" s="50"/>
      <c r="EI557" s="50"/>
      <c r="EJ557" s="50"/>
      <c r="EK557" s="50"/>
      <c r="EL557" s="50"/>
      <c r="EM557" s="50"/>
      <c r="EN557" s="50"/>
      <c r="EO557" s="50"/>
      <c r="EP557" s="50"/>
      <c r="EQ557" s="50"/>
      <c r="ER557" s="50"/>
      <c r="ES557" s="50"/>
      <c r="ET557" s="50"/>
      <c r="EU557" s="50"/>
      <c r="EV557" s="50"/>
      <c r="EW557" s="50"/>
      <c r="EX557" s="50"/>
      <c r="EY557" s="50"/>
      <c r="EZ557" s="50"/>
      <c r="FA557" s="50"/>
      <c r="FB557" s="50"/>
      <c r="FC557" s="50"/>
      <c r="FD557" s="50"/>
      <c r="FE557" s="50"/>
      <c r="FF557" s="50"/>
      <c r="FG557" s="50"/>
      <c r="FH557" s="50"/>
      <c r="FI557" s="50"/>
      <c r="FJ557" s="50"/>
      <c r="FK557" s="50"/>
      <c r="FL557" s="50"/>
      <c r="FM557" s="50"/>
      <c r="FN557" s="50"/>
      <c r="FO557" s="50"/>
      <c r="FP557" s="50"/>
      <c r="FQ557" s="50"/>
      <c r="FR557" s="50"/>
      <c r="FS557" s="50"/>
      <c r="FT557" s="50"/>
      <c r="FU557" s="50"/>
      <c r="FV557" s="50"/>
      <c r="FW557" s="50"/>
      <c r="FX557" s="50"/>
      <c r="FY557" s="50"/>
      <c r="FZ557" s="50"/>
      <c r="GA557" s="50"/>
      <c r="GB557" s="50"/>
      <c r="GC557" s="50"/>
      <c r="GD557" s="50"/>
      <c r="GE557" s="50"/>
      <c r="GF557" s="50"/>
      <c r="GG557" s="50"/>
      <c r="GH557" s="50"/>
      <c r="GI557" s="50"/>
      <c r="GJ557" s="50"/>
      <c r="GK557" s="50"/>
      <c r="GL557" s="50"/>
      <c r="GM557" s="50"/>
      <c r="GN557" s="50"/>
      <c r="GO557" s="50"/>
      <c r="GP557" s="50"/>
      <c r="GQ557" s="50"/>
      <c r="GR557" s="50"/>
      <c r="GS557" s="50"/>
      <c r="GT557" s="50"/>
      <c r="GU557" s="50"/>
      <c r="GV557" s="50"/>
      <c r="GW557" s="50"/>
      <c r="GX557" s="50"/>
      <c r="GY557" s="50"/>
      <c r="GZ557" s="50"/>
      <c r="HA557" s="50"/>
      <c r="HB557" s="50"/>
      <c r="HC557" s="50"/>
      <c r="HD557" s="50"/>
      <c r="HE557" s="50"/>
      <c r="HF557" s="50"/>
      <c r="HG557" s="50"/>
      <c r="HH557" s="50"/>
      <c r="HI557" s="50"/>
      <c r="HJ557" s="50"/>
      <c r="HK557" s="50"/>
      <c r="HL557" s="50"/>
      <c r="HM557" s="50"/>
      <c r="HN557" s="50"/>
      <c r="HO557" s="50"/>
      <c r="HP557" s="50"/>
      <c r="HQ557" s="50"/>
      <c r="HR557" s="50"/>
      <c r="HS557" s="50"/>
      <c r="HT557" s="50"/>
      <c r="HU557" s="50"/>
      <c r="HV557" s="50"/>
      <c r="HW557" s="50"/>
      <c r="HX557" s="50"/>
      <c r="HY557" s="50"/>
      <c r="HZ557" s="50"/>
      <c r="IA557" s="50"/>
      <c r="IB557" s="50"/>
      <c r="IC557" s="50"/>
      <c r="ID557" s="50"/>
      <c r="IE557" s="50"/>
      <c r="IF557" s="50"/>
      <c r="IG557" s="50"/>
      <c r="IH557" s="50"/>
      <c r="II557" s="50"/>
      <c r="IJ557" s="50"/>
      <c r="IK557" s="50"/>
      <c r="IL557" s="50"/>
      <c r="IM557" s="50"/>
      <c r="IN557" s="50"/>
      <c r="IO557" s="50"/>
    </row>
    <row r="558" spans="1:249" s="8" customFormat="1" ht="11.25" customHeight="1" x14ac:dyDescent="0.2">
      <c r="A558" s="48" t="s">
        <v>43</v>
      </c>
      <c r="B558" s="47" t="s">
        <v>4</v>
      </c>
      <c r="C558" s="46">
        <v>1</v>
      </c>
      <c r="D558" s="47" t="s">
        <v>4</v>
      </c>
      <c r="E558" s="47" t="s">
        <v>4</v>
      </c>
      <c r="F558" s="46">
        <f>SUM(B558:E558)</f>
        <v>1</v>
      </c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</row>
    <row r="559" spans="1:249" s="8" customFormat="1" ht="11.25" customHeight="1" x14ac:dyDescent="0.2">
      <c r="A559" s="44" t="s">
        <v>30</v>
      </c>
      <c r="B559" s="18">
        <v>19</v>
      </c>
      <c r="C559" s="23" t="s">
        <v>4</v>
      </c>
      <c r="D559" s="23" t="s">
        <v>4</v>
      </c>
      <c r="E559" s="23" t="s">
        <v>4</v>
      </c>
      <c r="F559" s="18">
        <f>SUM(B559:E559)</f>
        <v>19</v>
      </c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</row>
    <row r="560" spans="1:249" s="8" customFormat="1" ht="11.25" customHeight="1" x14ac:dyDescent="0.2">
      <c r="A560" s="17" t="s">
        <v>29</v>
      </c>
      <c r="B560" s="14">
        <v>6424</v>
      </c>
      <c r="C560" s="14">
        <v>1</v>
      </c>
      <c r="D560" s="16" t="s">
        <v>4</v>
      </c>
      <c r="E560" s="16" t="s">
        <v>4</v>
      </c>
      <c r="F560" s="14">
        <f>SUM(B560:E560)</f>
        <v>6425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</row>
    <row r="561" spans="1:249" s="8" customFormat="1" ht="11.25" customHeight="1" x14ac:dyDescent="0.2">
      <c r="A561" s="44" t="s">
        <v>28</v>
      </c>
      <c r="B561" s="23" t="s">
        <v>4</v>
      </c>
      <c r="C561" s="18">
        <v>1</v>
      </c>
      <c r="D561" s="23" t="s">
        <v>4</v>
      </c>
      <c r="E561" s="23" t="s">
        <v>4</v>
      </c>
      <c r="F561" s="18">
        <f>SUM(B561:E561)</f>
        <v>1</v>
      </c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</row>
    <row r="562" spans="1:249" s="8" customFormat="1" ht="11.25" customHeight="1" x14ac:dyDescent="0.2">
      <c r="A562" s="17" t="s">
        <v>27</v>
      </c>
      <c r="B562" s="14">
        <v>149</v>
      </c>
      <c r="C562" s="14">
        <v>162</v>
      </c>
      <c r="D562" s="16" t="s">
        <v>4</v>
      </c>
      <c r="E562" s="16" t="s">
        <v>4</v>
      </c>
      <c r="F562" s="14">
        <f>SUM(B562:E562)</f>
        <v>311</v>
      </c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</row>
    <row r="563" spans="1:249" s="8" customFormat="1" ht="11.25" customHeight="1" x14ac:dyDescent="0.2">
      <c r="A563" s="44" t="s">
        <v>26</v>
      </c>
      <c r="B563" s="18">
        <v>345</v>
      </c>
      <c r="C563" s="23" t="s">
        <v>4</v>
      </c>
      <c r="D563" s="23" t="s">
        <v>4</v>
      </c>
      <c r="E563" s="23" t="s">
        <v>4</v>
      </c>
      <c r="F563" s="18">
        <f>SUM(B563:E563)</f>
        <v>345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</row>
    <row r="564" spans="1:249" s="8" customFormat="1" ht="11.25" customHeight="1" x14ac:dyDescent="0.2">
      <c r="A564" s="17" t="s">
        <v>25</v>
      </c>
      <c r="B564" s="14">
        <v>281</v>
      </c>
      <c r="C564" s="16" t="s">
        <v>4</v>
      </c>
      <c r="D564" s="16" t="s">
        <v>4</v>
      </c>
      <c r="E564" s="16" t="s">
        <v>4</v>
      </c>
      <c r="F564" s="14">
        <f>SUM(B564:E564)</f>
        <v>281</v>
      </c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</row>
    <row r="565" spans="1:249" s="8" customFormat="1" ht="11.25" customHeight="1" x14ac:dyDescent="0.2">
      <c r="A565" s="44" t="s">
        <v>23</v>
      </c>
      <c r="B565" s="18">
        <v>21</v>
      </c>
      <c r="C565" s="18" t="s">
        <v>13</v>
      </c>
      <c r="D565" s="23" t="s">
        <v>4</v>
      </c>
      <c r="E565" s="23" t="s">
        <v>4</v>
      </c>
      <c r="F565" s="18">
        <f>SUM(B565:E565)</f>
        <v>21</v>
      </c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</row>
    <row r="566" spans="1:249" s="8" customFormat="1" ht="11.25" customHeight="1" x14ac:dyDescent="0.2">
      <c r="A566" s="17" t="s">
        <v>22</v>
      </c>
      <c r="B566" s="16" t="s">
        <v>4</v>
      </c>
      <c r="C566" s="16" t="s">
        <v>4</v>
      </c>
      <c r="D566" s="16" t="s">
        <v>4</v>
      </c>
      <c r="E566" s="27">
        <v>4</v>
      </c>
      <c r="F566" s="14">
        <f>SUM(B566:E566)</f>
        <v>4</v>
      </c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</row>
    <row r="567" spans="1:249" s="8" customFormat="1" ht="11.25" customHeight="1" x14ac:dyDescent="0.2">
      <c r="A567" s="44" t="s">
        <v>21</v>
      </c>
      <c r="B567" s="23" t="s">
        <v>4</v>
      </c>
      <c r="C567" s="18">
        <v>253</v>
      </c>
      <c r="D567" s="23" t="s">
        <v>4</v>
      </c>
      <c r="E567" s="19">
        <v>10</v>
      </c>
      <c r="F567" s="18">
        <f>SUM(B567:E567)</f>
        <v>263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</row>
    <row r="568" spans="1:249" s="8" customFormat="1" ht="11.25" customHeight="1" x14ac:dyDescent="0.2">
      <c r="A568" s="17" t="s">
        <v>20</v>
      </c>
      <c r="B568" s="14">
        <v>1</v>
      </c>
      <c r="C568" s="16" t="s">
        <v>4</v>
      </c>
      <c r="D568" s="16" t="s">
        <v>4</v>
      </c>
      <c r="E568" s="16" t="s">
        <v>4</v>
      </c>
      <c r="F568" s="14">
        <f>SUM(B568:E568)</f>
        <v>1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</row>
    <row r="569" spans="1:249" s="8" customFormat="1" ht="11.25" customHeight="1" x14ac:dyDescent="0.2">
      <c r="A569" s="44" t="s">
        <v>19</v>
      </c>
      <c r="B569" s="18">
        <v>60</v>
      </c>
      <c r="C569" s="23" t="s">
        <v>4</v>
      </c>
      <c r="D569" s="23" t="s">
        <v>4</v>
      </c>
      <c r="E569" s="23" t="s">
        <v>4</v>
      </c>
      <c r="F569" s="18">
        <f>SUM(B569:E569)</f>
        <v>60</v>
      </c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</row>
    <row r="570" spans="1:249" s="8" customFormat="1" ht="11.25" customHeight="1" x14ac:dyDescent="0.2">
      <c r="A570" s="17" t="s">
        <v>42</v>
      </c>
      <c r="B570" s="14">
        <v>4</v>
      </c>
      <c r="C570" s="14">
        <v>1</v>
      </c>
      <c r="D570" s="16" t="s">
        <v>4</v>
      </c>
      <c r="E570" s="16" t="s">
        <v>4</v>
      </c>
      <c r="F570" s="14">
        <f>SUM(B570:E570)</f>
        <v>5</v>
      </c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</row>
    <row r="571" spans="1:249" s="8" customFormat="1" ht="11.25" customHeight="1" x14ac:dyDescent="0.2">
      <c r="A571" s="44" t="s">
        <v>41</v>
      </c>
      <c r="B571" s="18">
        <v>11</v>
      </c>
      <c r="C571" s="23" t="s">
        <v>4</v>
      </c>
      <c r="D571" s="23" t="s">
        <v>4</v>
      </c>
      <c r="E571" s="23" t="s">
        <v>4</v>
      </c>
      <c r="F571" s="18">
        <f>SUM(B571:E571)</f>
        <v>11</v>
      </c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</row>
    <row r="572" spans="1:249" s="8" customFormat="1" ht="11.25" customHeight="1" x14ac:dyDescent="0.2">
      <c r="A572" s="17" t="s">
        <v>18</v>
      </c>
      <c r="B572" s="14">
        <v>3211</v>
      </c>
      <c r="C572" s="14">
        <v>272</v>
      </c>
      <c r="D572" s="16" t="s">
        <v>4</v>
      </c>
      <c r="E572" s="16" t="s">
        <v>4</v>
      </c>
      <c r="F572" s="14">
        <f>SUM(B572:E572)</f>
        <v>3483</v>
      </c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</row>
    <row r="573" spans="1:249" s="8" customFormat="1" ht="11.25" customHeight="1" x14ac:dyDescent="0.2">
      <c r="A573" s="44" t="s">
        <v>14</v>
      </c>
      <c r="B573" s="18">
        <v>95</v>
      </c>
      <c r="C573" s="18" t="s">
        <v>13</v>
      </c>
      <c r="D573" s="23" t="s">
        <v>4</v>
      </c>
      <c r="E573" s="23" t="s">
        <v>4</v>
      </c>
      <c r="F573" s="18">
        <f>SUM(B573:E573)</f>
        <v>95</v>
      </c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</row>
    <row r="574" spans="1:249" s="8" customFormat="1" ht="11.25" customHeight="1" x14ac:dyDescent="0.2">
      <c r="A574" s="17" t="s">
        <v>12</v>
      </c>
      <c r="B574" s="14">
        <v>1072</v>
      </c>
      <c r="C574" s="16" t="s">
        <v>4</v>
      </c>
      <c r="D574" s="16" t="s">
        <v>4</v>
      </c>
      <c r="E574" s="16" t="s">
        <v>4</v>
      </c>
      <c r="F574" s="14">
        <f>SUM(B574:E574)</f>
        <v>1072</v>
      </c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</row>
    <row r="575" spans="1:249" s="8" customFormat="1" ht="11.25" customHeight="1" x14ac:dyDescent="0.2">
      <c r="A575" s="45" t="s">
        <v>10</v>
      </c>
      <c r="B575" s="24">
        <v>1785</v>
      </c>
      <c r="C575" s="24">
        <v>5556</v>
      </c>
      <c r="D575" s="24">
        <v>2739</v>
      </c>
      <c r="E575" s="25" t="s">
        <v>4</v>
      </c>
      <c r="F575" s="24">
        <f>SUM(B575:E575)</f>
        <v>10080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</row>
    <row r="576" spans="1:249" s="8" customFormat="1" ht="11.25" customHeight="1" x14ac:dyDescent="0.2">
      <c r="A576" s="17" t="s">
        <v>8</v>
      </c>
      <c r="B576" s="14">
        <v>80</v>
      </c>
      <c r="C576" s="14">
        <v>1</v>
      </c>
      <c r="D576" s="16" t="s">
        <v>4</v>
      </c>
      <c r="E576" s="16" t="s">
        <v>4</v>
      </c>
      <c r="F576" s="14">
        <f>SUM(B576:E576)</f>
        <v>81</v>
      </c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</row>
    <row r="577" spans="1:249" s="8" customFormat="1" ht="11.25" customHeight="1" x14ac:dyDescent="0.2">
      <c r="A577" s="44" t="s">
        <v>7</v>
      </c>
      <c r="B577" s="18">
        <v>663</v>
      </c>
      <c r="C577" s="23" t="s">
        <v>4</v>
      </c>
      <c r="D577" s="23" t="s">
        <v>4</v>
      </c>
      <c r="E577" s="23" t="s">
        <v>4</v>
      </c>
      <c r="F577" s="18">
        <f>SUM(B577:E577)</f>
        <v>663</v>
      </c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</row>
    <row r="578" spans="1:249" s="8" customFormat="1" ht="11.25" customHeight="1" x14ac:dyDescent="0.2">
      <c r="A578" s="17" t="s">
        <v>40</v>
      </c>
      <c r="B578" s="16" t="s">
        <v>4</v>
      </c>
      <c r="C578" s="14" t="s">
        <v>13</v>
      </c>
      <c r="D578" s="16" t="s">
        <v>4</v>
      </c>
      <c r="E578" s="16" t="s">
        <v>4</v>
      </c>
      <c r="F578" s="14" t="s">
        <v>13</v>
      </c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</row>
    <row r="579" spans="1:249" s="8" customFormat="1" ht="11.25" customHeight="1" x14ac:dyDescent="0.2">
      <c r="A579" s="44" t="s">
        <v>39</v>
      </c>
      <c r="B579" s="23" t="s">
        <v>4</v>
      </c>
      <c r="C579" s="23" t="s">
        <v>4</v>
      </c>
      <c r="D579" s="23" t="s">
        <v>4</v>
      </c>
      <c r="E579" s="23" t="s">
        <v>4</v>
      </c>
      <c r="F579" s="18">
        <v>28</v>
      </c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</row>
    <row r="580" spans="1:249" s="8" customFormat="1" ht="11.25" customHeight="1" x14ac:dyDescent="0.2">
      <c r="A580" s="17"/>
      <c r="B580" s="14"/>
      <c r="C580" s="14"/>
      <c r="D580" s="14"/>
      <c r="E580" s="27"/>
      <c r="F580" s="1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</row>
    <row r="581" spans="1:249" s="8" customFormat="1" ht="11.25" customHeight="1" x14ac:dyDescent="0.2">
      <c r="A581" s="44" t="s">
        <v>6</v>
      </c>
      <c r="B581" s="18">
        <f>SUM(B558:B579)</f>
        <v>14221</v>
      </c>
      <c r="C581" s="18">
        <v>6248</v>
      </c>
      <c r="D581" s="18">
        <f>SUM(D558:D579)</f>
        <v>2739</v>
      </c>
      <c r="E581" s="18">
        <v>14</v>
      </c>
      <c r="F581" s="18">
        <v>23252</v>
      </c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</row>
    <row r="582" spans="1:249" s="8" customFormat="1" ht="11.25" customHeight="1" x14ac:dyDescent="0.2">
      <c r="A582" s="17"/>
      <c r="B582" s="14"/>
      <c r="C582" s="14"/>
      <c r="D582" s="14"/>
      <c r="E582" s="27"/>
      <c r="F582" s="1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</row>
    <row r="583" spans="1:249" s="8" customFormat="1" ht="11.25" customHeight="1" x14ac:dyDescent="0.2">
      <c r="A583" s="44" t="s">
        <v>5</v>
      </c>
      <c r="B583" s="23" t="s">
        <v>4</v>
      </c>
      <c r="C583" s="23" t="s">
        <v>4</v>
      </c>
      <c r="D583" s="23" t="s">
        <v>4</v>
      </c>
      <c r="E583" s="22" t="s">
        <v>4</v>
      </c>
      <c r="F583" s="18">
        <v>1142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</row>
    <row r="584" spans="1:249" s="8" customFormat="1" ht="11.25" customHeight="1" thickBot="1" x14ac:dyDescent="0.25">
      <c r="A584" s="43"/>
      <c r="B584" s="41"/>
      <c r="C584" s="41"/>
      <c r="D584" s="41"/>
      <c r="E584" s="42"/>
      <c r="F584" s="4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</row>
    <row r="585" spans="1:249" s="8" customFormat="1" ht="11.25" customHeight="1" thickBot="1" x14ac:dyDescent="0.25">
      <c r="A585" s="40" t="s">
        <v>3</v>
      </c>
      <c r="B585" s="9">
        <f>SUM(B581:B583)</f>
        <v>14221</v>
      </c>
      <c r="C585" s="9">
        <f>SUM(C581:C583)</f>
        <v>6248</v>
      </c>
      <c r="D585" s="9">
        <f>SUM(D581:D583)</f>
        <v>2739</v>
      </c>
      <c r="E585" s="9">
        <f>SUM(E581:E583)</f>
        <v>14</v>
      </c>
      <c r="F585" s="9">
        <f>SUM(B585:E585,F579,F583)</f>
        <v>24392</v>
      </c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</row>
    <row r="586" spans="1:249" ht="7.5" customHeight="1" x14ac:dyDescent="0.2">
      <c r="A586" s="6"/>
      <c r="B586" s="6"/>
      <c r="C586" s="6"/>
      <c r="D586" s="6"/>
      <c r="E586" s="7"/>
      <c r="F586" s="6"/>
    </row>
    <row r="587" spans="1:249" ht="11.25" customHeight="1" x14ac:dyDescent="0.2">
      <c r="A587" s="5" t="s">
        <v>2</v>
      </c>
    </row>
    <row r="588" spans="1:249" ht="7.5" customHeight="1" x14ac:dyDescent="0.2"/>
    <row r="589" spans="1:249" ht="11.25" customHeight="1" x14ac:dyDescent="0.2">
      <c r="A589" s="5" t="s">
        <v>1</v>
      </c>
      <c r="B589" s="4" t="s">
        <v>0</v>
      </c>
      <c r="C589" s="4"/>
      <c r="I589" s="3"/>
    </row>
    <row r="591" spans="1:249" x14ac:dyDescent="0.2">
      <c r="C591" s="38"/>
      <c r="D591" s="39"/>
      <c r="E591" s="7"/>
      <c r="F591" s="38"/>
    </row>
    <row r="592" spans="1:249" x14ac:dyDescent="0.2">
      <c r="A592" s="1"/>
    </row>
    <row r="593" spans="1:249" ht="15.75" x14ac:dyDescent="0.2">
      <c r="A593" s="37" t="s">
        <v>38</v>
      </c>
      <c r="B593" s="36" t="s">
        <v>37</v>
      </c>
      <c r="C593" s="35"/>
      <c r="D593" s="34"/>
      <c r="F593" s="34"/>
    </row>
    <row r="594" spans="1:249" x14ac:dyDescent="0.2">
      <c r="A594" s="33"/>
      <c r="B594" s="33" t="s">
        <v>36</v>
      </c>
      <c r="C594" s="33"/>
      <c r="D594" s="33"/>
      <c r="F594" s="33"/>
    </row>
    <row r="595" spans="1:249" ht="7.5" customHeight="1" thickBot="1" x14ac:dyDescent="0.25">
      <c r="A595" s="32"/>
      <c r="B595" s="30"/>
      <c r="C595" s="30"/>
      <c r="D595" s="30"/>
      <c r="E595" s="31"/>
      <c r="F595" s="30"/>
    </row>
    <row r="596" spans="1:249" ht="13.5" thickBot="1" x14ac:dyDescent="0.25">
      <c r="A596" s="29" t="s">
        <v>35</v>
      </c>
      <c r="B596" s="28" t="s">
        <v>34</v>
      </c>
      <c r="C596" s="28" t="s">
        <v>33</v>
      </c>
      <c r="D596" s="28" t="s">
        <v>32</v>
      </c>
      <c r="E596" s="28" t="s">
        <v>31</v>
      </c>
      <c r="F596" s="28" t="s">
        <v>3</v>
      </c>
    </row>
    <row r="597" spans="1:249" s="8" customFormat="1" ht="11.25" x14ac:dyDescent="0.2">
      <c r="A597" s="21" t="s">
        <v>30</v>
      </c>
      <c r="B597" s="14">
        <v>31</v>
      </c>
      <c r="C597" s="16" t="s">
        <v>4</v>
      </c>
      <c r="D597" s="16" t="s">
        <v>4</v>
      </c>
      <c r="E597" s="16" t="s">
        <v>4</v>
      </c>
      <c r="F597" s="14">
        <f>SUM(B597:E597)</f>
        <v>31</v>
      </c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</row>
    <row r="598" spans="1:249" s="8" customFormat="1" ht="11.25" x14ac:dyDescent="0.2">
      <c r="A598" s="20" t="s">
        <v>29</v>
      </c>
      <c r="B598" s="18">
        <v>7320</v>
      </c>
      <c r="C598" s="18">
        <v>2</v>
      </c>
      <c r="D598" s="23" t="s">
        <v>4</v>
      </c>
      <c r="E598" s="23" t="s">
        <v>4</v>
      </c>
      <c r="F598" s="18">
        <f>SUM(B598:E598)</f>
        <v>7322</v>
      </c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</row>
    <row r="599" spans="1:249" s="8" customFormat="1" ht="11.25" x14ac:dyDescent="0.2">
      <c r="A599" s="21" t="s">
        <v>28</v>
      </c>
      <c r="B599" s="16" t="s">
        <v>4</v>
      </c>
      <c r="C599" s="14">
        <v>3</v>
      </c>
      <c r="D599" s="16" t="s">
        <v>4</v>
      </c>
      <c r="E599" s="16" t="s">
        <v>4</v>
      </c>
      <c r="F599" s="14">
        <f>SUM(B599:E599)</f>
        <v>3</v>
      </c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</row>
    <row r="600" spans="1:249" s="8" customFormat="1" ht="11.25" x14ac:dyDescent="0.2">
      <c r="A600" s="20" t="s">
        <v>27</v>
      </c>
      <c r="B600" s="18">
        <v>159</v>
      </c>
      <c r="C600" s="18">
        <v>76</v>
      </c>
      <c r="D600" s="23" t="s">
        <v>4</v>
      </c>
      <c r="E600" s="23" t="s">
        <v>4</v>
      </c>
      <c r="F600" s="18">
        <f>SUM(B600:E600)</f>
        <v>235</v>
      </c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</row>
    <row r="601" spans="1:249" s="8" customFormat="1" ht="11.25" x14ac:dyDescent="0.2">
      <c r="A601" s="21" t="s">
        <v>26</v>
      </c>
      <c r="B601" s="14">
        <v>118</v>
      </c>
      <c r="C601" s="16" t="s">
        <v>4</v>
      </c>
      <c r="D601" s="16" t="s">
        <v>4</v>
      </c>
      <c r="E601" s="16" t="s">
        <v>4</v>
      </c>
      <c r="F601" s="14">
        <f>SUM(B601:E601)</f>
        <v>118</v>
      </c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</row>
    <row r="602" spans="1:249" s="8" customFormat="1" ht="11.25" x14ac:dyDescent="0.2">
      <c r="A602" s="20" t="s">
        <v>25</v>
      </c>
      <c r="B602" s="18">
        <v>284</v>
      </c>
      <c r="C602" s="23" t="s">
        <v>4</v>
      </c>
      <c r="D602" s="23" t="s">
        <v>4</v>
      </c>
      <c r="E602" s="23" t="s">
        <v>4</v>
      </c>
      <c r="F602" s="18">
        <f>SUM(B602:E602)</f>
        <v>284</v>
      </c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</row>
    <row r="603" spans="1:249" s="8" customFormat="1" ht="11.25" x14ac:dyDescent="0.2">
      <c r="A603" s="21" t="s">
        <v>24</v>
      </c>
      <c r="B603" s="14">
        <v>24</v>
      </c>
      <c r="C603" s="16" t="s">
        <v>4</v>
      </c>
      <c r="D603" s="16" t="s">
        <v>4</v>
      </c>
      <c r="E603" s="16" t="s">
        <v>4</v>
      </c>
      <c r="F603" s="14">
        <f>SUM(B603:E603)</f>
        <v>24</v>
      </c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</row>
    <row r="604" spans="1:249" s="8" customFormat="1" ht="11.25" x14ac:dyDescent="0.2">
      <c r="A604" s="20" t="s">
        <v>23</v>
      </c>
      <c r="B604" s="23" t="s">
        <v>4</v>
      </c>
      <c r="C604" s="18" t="s">
        <v>13</v>
      </c>
      <c r="D604" s="23" t="s">
        <v>4</v>
      </c>
      <c r="E604" s="23" t="s">
        <v>4</v>
      </c>
      <c r="F604" s="18" t="s">
        <v>13</v>
      </c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</row>
    <row r="605" spans="1:249" s="8" customFormat="1" ht="11.25" x14ac:dyDescent="0.2">
      <c r="A605" s="21" t="s">
        <v>22</v>
      </c>
      <c r="B605" s="16" t="s">
        <v>4</v>
      </c>
      <c r="C605" s="16" t="s">
        <v>4</v>
      </c>
      <c r="D605" s="16" t="s">
        <v>4</v>
      </c>
      <c r="E605" s="27">
        <v>78</v>
      </c>
      <c r="F605" s="14">
        <f>SUM(B605:E605)</f>
        <v>78</v>
      </c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</row>
    <row r="606" spans="1:249" s="8" customFormat="1" ht="11.25" x14ac:dyDescent="0.2">
      <c r="A606" s="20" t="s">
        <v>21</v>
      </c>
      <c r="B606" s="23" t="s">
        <v>4</v>
      </c>
      <c r="C606" s="23" t="s">
        <v>4</v>
      </c>
      <c r="D606" s="23" t="s">
        <v>4</v>
      </c>
      <c r="E606" s="19">
        <v>25</v>
      </c>
      <c r="F606" s="18">
        <f>SUM(B606:E606)</f>
        <v>25</v>
      </c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</row>
    <row r="607" spans="1:249" s="8" customFormat="1" ht="11.25" x14ac:dyDescent="0.2">
      <c r="A607" s="21" t="s">
        <v>20</v>
      </c>
      <c r="B607" s="16" t="s">
        <v>4</v>
      </c>
      <c r="C607" s="16" t="s">
        <v>4</v>
      </c>
      <c r="D607" s="16" t="s">
        <v>4</v>
      </c>
      <c r="E607" s="27">
        <v>40</v>
      </c>
      <c r="F607" s="14">
        <f>SUM(B607:E607)</f>
        <v>40</v>
      </c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</row>
    <row r="608" spans="1:249" s="8" customFormat="1" ht="11.25" x14ac:dyDescent="0.2">
      <c r="A608" s="20" t="s">
        <v>19</v>
      </c>
      <c r="B608" s="18">
        <v>555</v>
      </c>
      <c r="C608" s="18">
        <v>10</v>
      </c>
      <c r="D608" s="23" t="s">
        <v>4</v>
      </c>
      <c r="E608" s="23" t="s">
        <v>4</v>
      </c>
      <c r="F608" s="18">
        <f>SUM(B608:E608)</f>
        <v>565</v>
      </c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</row>
    <row r="609" spans="1:249" s="8" customFormat="1" ht="11.25" x14ac:dyDescent="0.2">
      <c r="A609" s="21" t="s">
        <v>18</v>
      </c>
      <c r="B609" s="14">
        <v>4045</v>
      </c>
      <c r="C609" s="14" t="s">
        <v>13</v>
      </c>
      <c r="D609" s="16" t="s">
        <v>4</v>
      </c>
      <c r="E609" s="16" t="s">
        <v>4</v>
      </c>
      <c r="F609" s="14">
        <f>SUM(B609:E609)</f>
        <v>4045</v>
      </c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</row>
    <row r="610" spans="1:249" s="8" customFormat="1" ht="11.25" x14ac:dyDescent="0.2">
      <c r="A610" s="20" t="s">
        <v>17</v>
      </c>
      <c r="B610" s="18">
        <v>30</v>
      </c>
      <c r="C610" s="23" t="s">
        <v>4</v>
      </c>
      <c r="D610" s="23" t="s">
        <v>4</v>
      </c>
      <c r="E610" s="23" t="s">
        <v>4</v>
      </c>
      <c r="F610" s="18">
        <f>SUM(B610:E610)</f>
        <v>30</v>
      </c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</row>
    <row r="611" spans="1:249" s="8" customFormat="1" ht="11.25" x14ac:dyDescent="0.2">
      <c r="A611" s="21" t="s">
        <v>16</v>
      </c>
      <c r="B611" s="14">
        <v>20</v>
      </c>
      <c r="C611" s="16" t="s">
        <v>4</v>
      </c>
      <c r="D611" s="16" t="s">
        <v>4</v>
      </c>
      <c r="E611" s="16" t="s">
        <v>4</v>
      </c>
      <c r="F611" s="14">
        <f>SUM(B611:E611)</f>
        <v>20</v>
      </c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</row>
    <row r="612" spans="1:249" s="8" customFormat="1" ht="11.25" x14ac:dyDescent="0.2">
      <c r="A612" s="20" t="s">
        <v>15</v>
      </c>
      <c r="B612" s="23" t="s">
        <v>4</v>
      </c>
      <c r="C612" s="18">
        <v>20</v>
      </c>
      <c r="D612" s="23" t="s">
        <v>4</v>
      </c>
      <c r="E612" s="19">
        <v>9</v>
      </c>
      <c r="F612" s="18">
        <f>SUM(B612:E612)</f>
        <v>29</v>
      </c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</row>
    <row r="613" spans="1:249" s="8" customFormat="1" ht="11.25" x14ac:dyDescent="0.2">
      <c r="A613" s="21" t="s">
        <v>14</v>
      </c>
      <c r="B613" s="14">
        <v>356</v>
      </c>
      <c r="C613" s="14" t="s">
        <v>13</v>
      </c>
      <c r="D613" s="16" t="s">
        <v>4</v>
      </c>
      <c r="E613" s="16" t="s">
        <v>4</v>
      </c>
      <c r="F613" s="14">
        <f>SUM(B613:E613)</f>
        <v>356</v>
      </c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</row>
    <row r="614" spans="1:249" s="8" customFormat="1" ht="11.25" x14ac:dyDescent="0.2">
      <c r="A614" s="20" t="s">
        <v>12</v>
      </c>
      <c r="B614" s="18">
        <v>2106</v>
      </c>
      <c r="C614" s="23" t="s">
        <v>4</v>
      </c>
      <c r="D614" s="23" t="s">
        <v>4</v>
      </c>
      <c r="E614" s="19">
        <v>22</v>
      </c>
      <c r="F614" s="18">
        <f>SUM(B614:E614)</f>
        <v>2128</v>
      </c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</row>
    <row r="615" spans="1:249" s="8" customFormat="1" ht="11.25" x14ac:dyDescent="0.2">
      <c r="A615" s="21" t="s">
        <v>11</v>
      </c>
      <c r="B615" s="14">
        <v>53</v>
      </c>
      <c r="C615" s="16" t="s">
        <v>4</v>
      </c>
      <c r="D615" s="16" t="s">
        <v>4</v>
      </c>
      <c r="E615" s="16" t="s">
        <v>4</v>
      </c>
      <c r="F615" s="14">
        <f>SUM(B615:E615)</f>
        <v>53</v>
      </c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</row>
    <row r="616" spans="1:249" s="8" customFormat="1" ht="11.25" x14ac:dyDescent="0.2">
      <c r="A616" s="26" t="s">
        <v>10</v>
      </c>
      <c r="B616" s="24">
        <v>890</v>
      </c>
      <c r="C616" s="24">
        <v>3940</v>
      </c>
      <c r="D616" s="24">
        <v>4012</v>
      </c>
      <c r="E616" s="25" t="s">
        <v>4</v>
      </c>
      <c r="F616" s="24">
        <f>SUM(B616:E616)</f>
        <v>8842</v>
      </c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</row>
    <row r="617" spans="1:249" s="8" customFormat="1" ht="11.25" customHeight="1" x14ac:dyDescent="0.2">
      <c r="A617" s="21" t="s">
        <v>9</v>
      </c>
      <c r="B617" s="14">
        <v>52</v>
      </c>
      <c r="C617" s="16" t="s">
        <v>4</v>
      </c>
      <c r="D617" s="16" t="s">
        <v>4</v>
      </c>
      <c r="E617" s="15" t="s">
        <v>4</v>
      </c>
      <c r="F617" s="14">
        <f>SUM(B617:E617)</f>
        <v>52</v>
      </c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</row>
    <row r="618" spans="1:249" s="8" customFormat="1" ht="11.25" customHeight="1" x14ac:dyDescent="0.2">
      <c r="A618" s="20" t="s">
        <v>8</v>
      </c>
      <c r="B618" s="18">
        <v>103</v>
      </c>
      <c r="C618" s="18">
        <v>1</v>
      </c>
      <c r="D618" s="23" t="s">
        <v>4</v>
      </c>
      <c r="E618" s="22" t="s">
        <v>4</v>
      </c>
      <c r="F618" s="18">
        <f>SUM(B618:E618)</f>
        <v>104</v>
      </c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</row>
    <row r="619" spans="1:249" s="8" customFormat="1" ht="11.25" customHeight="1" x14ac:dyDescent="0.2">
      <c r="A619" s="21" t="s">
        <v>7</v>
      </c>
      <c r="B619" s="14">
        <v>378</v>
      </c>
      <c r="C619" s="16" t="s">
        <v>4</v>
      </c>
      <c r="D619" s="16" t="s">
        <v>4</v>
      </c>
      <c r="E619" s="15" t="s">
        <v>4</v>
      </c>
      <c r="F619" s="14">
        <f>SUM(B619:E619)</f>
        <v>378</v>
      </c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</row>
    <row r="620" spans="1:249" s="8" customFormat="1" ht="11.25" customHeight="1" x14ac:dyDescent="0.2">
      <c r="A620" s="20"/>
      <c r="B620" s="18"/>
      <c r="C620" s="18"/>
      <c r="D620" s="18"/>
      <c r="E620" s="19"/>
      <c r="F620" s="1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</row>
    <row r="621" spans="1:249" s="8" customFormat="1" ht="11.25" customHeight="1" x14ac:dyDescent="0.2">
      <c r="A621" s="21" t="s">
        <v>6</v>
      </c>
      <c r="B621" s="14">
        <f>SUM(B597:B619)</f>
        <v>16524</v>
      </c>
      <c r="C621" s="14">
        <f>SUM(C597:C619)</f>
        <v>4052</v>
      </c>
      <c r="D621" s="14">
        <f>SUM(D597:D619)</f>
        <v>4012</v>
      </c>
      <c r="E621" s="14">
        <f>SUM(E597:E619)</f>
        <v>174</v>
      </c>
      <c r="F621" s="14">
        <v>24761</v>
      </c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</row>
    <row r="622" spans="1:249" s="8" customFormat="1" ht="11.25" customHeight="1" x14ac:dyDescent="0.2">
      <c r="A622" s="20"/>
      <c r="B622" s="18"/>
      <c r="C622" s="18"/>
      <c r="D622" s="18"/>
      <c r="E622" s="19"/>
      <c r="F622" s="1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</row>
    <row r="623" spans="1:249" s="8" customFormat="1" ht="11.25" customHeight="1" x14ac:dyDescent="0.2">
      <c r="A623" s="17" t="s">
        <v>5</v>
      </c>
      <c r="B623" s="16" t="s">
        <v>4</v>
      </c>
      <c r="C623" s="16" t="s">
        <v>4</v>
      </c>
      <c r="D623" s="16" t="s">
        <v>4</v>
      </c>
      <c r="E623" s="15" t="s">
        <v>4</v>
      </c>
      <c r="F623" s="14">
        <v>2144</v>
      </c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</row>
    <row r="624" spans="1:249" s="8" customFormat="1" ht="11.25" customHeight="1" thickBot="1" x14ac:dyDescent="0.25">
      <c r="A624" s="13"/>
      <c r="B624" s="11"/>
      <c r="C624" s="11"/>
      <c r="D624" s="11"/>
      <c r="E624" s="12"/>
      <c r="F624" s="1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</row>
    <row r="625" spans="1:249" s="8" customFormat="1" ht="12" thickBot="1" x14ac:dyDescent="0.25">
      <c r="A625" s="10" t="s">
        <v>3</v>
      </c>
      <c r="B625" s="9">
        <f>SUM(B597:B619)</f>
        <v>16524</v>
      </c>
      <c r="C625" s="9">
        <f>SUM(C597:C619)</f>
        <v>4052</v>
      </c>
      <c r="D625" s="9">
        <f>SUM(D597:D619)</f>
        <v>4012</v>
      </c>
      <c r="E625" s="9">
        <f>SUM(E597:E619)</f>
        <v>174</v>
      </c>
      <c r="F625" s="9">
        <f>SUM(B625:E625,F623)</f>
        <v>26906</v>
      </c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</row>
    <row r="626" spans="1:249" ht="7.5" customHeight="1" x14ac:dyDescent="0.2">
      <c r="A626" s="6"/>
      <c r="B626" s="6"/>
      <c r="C626" s="6"/>
      <c r="D626" s="6"/>
      <c r="E626" s="7"/>
      <c r="F626" s="6"/>
    </row>
    <row r="627" spans="1:249" ht="11.25" customHeight="1" x14ac:dyDescent="0.2">
      <c r="A627" s="5" t="s">
        <v>2</v>
      </c>
    </row>
    <row r="628" spans="1:249" ht="7.5" customHeight="1" x14ac:dyDescent="0.2"/>
    <row r="629" spans="1:249" ht="11.25" customHeight="1" x14ac:dyDescent="0.2">
      <c r="A629" s="5" t="s">
        <v>1</v>
      </c>
      <c r="B629" s="4" t="s">
        <v>0</v>
      </c>
      <c r="C629" s="4"/>
      <c r="I629" s="3"/>
    </row>
  </sheetData>
  <mergeCells count="22">
    <mergeCell ref="B93:C93"/>
    <mergeCell ref="B157:C157"/>
    <mergeCell ref="B379:C379"/>
    <mergeCell ref="B411:C411"/>
    <mergeCell ref="B445:C445"/>
    <mergeCell ref="B47:C47"/>
    <mergeCell ref="B201:C201"/>
    <mergeCell ref="B226:C226"/>
    <mergeCell ref="B178:C178"/>
    <mergeCell ref="B114:C114"/>
    <mergeCell ref="B136:C136"/>
    <mergeCell ref="B71:C71"/>
    <mergeCell ref="B23:C23"/>
    <mergeCell ref="B629:C629"/>
    <mergeCell ref="B512:C512"/>
    <mergeCell ref="B550:C550"/>
    <mergeCell ref="B589:C589"/>
    <mergeCell ref="B253:C253"/>
    <mergeCell ref="B279:C279"/>
    <mergeCell ref="B308:C308"/>
    <mergeCell ref="B343:C343"/>
    <mergeCell ref="B479:C479"/>
  </mergeCells>
  <hyperlinks>
    <hyperlink ref="B23:C23" r:id="rId1" display="EIA, Annual Coal Distribution" xr:uid="{C5F4FB29-F40E-4C67-ABE1-425C8446552C}"/>
    <hyperlink ref="B47:C47" r:id="rId2" display="EIA, Annual Coal Distribution" xr:uid="{CF24FA4A-0D74-434A-957D-F202A87D439C}"/>
    <hyperlink ref="B71:C71" r:id="rId3" display="EIA, Annual Coal Distribution" xr:uid="{F1021FDD-DDF9-4284-8CF1-59369B1E62A7}"/>
    <hyperlink ref="B93:C93" r:id="rId4" display="EIA, Annual Coal Distribution" xr:uid="{D9C2FA42-6B94-4EA2-AF4B-72F76935363F}"/>
    <hyperlink ref="B114:C114" r:id="rId5" display="EIA, Annual Coal Distribution" xr:uid="{38F28CB3-64ED-46BB-B044-69D4774AE9C4}"/>
    <hyperlink ref="B136:C136" r:id="rId6" display="EIA, Annual Coal Distribution" xr:uid="{AB5C0A15-4785-4156-ADBA-FC81D6F35141}"/>
    <hyperlink ref="B157:C157" r:id="rId7" display="EIA, Annual Coal Distribution" xr:uid="{BE37E63D-40D7-44A1-80AB-A055913CD383}"/>
    <hyperlink ref="B178:C178" r:id="rId8" display="EIA, Annual Coal Distribution" xr:uid="{50739D75-C714-4DC9-88F1-C811C261B7EC}"/>
    <hyperlink ref="B201:C201" r:id="rId9" display="EIA, Annual Coal Distribution" xr:uid="{B4752D27-C1F2-4C3F-B737-0347EA3ECE05}"/>
    <hyperlink ref="B226:C226" r:id="rId10" display="EIA, Annual Coal Distribution" xr:uid="{F631F182-F7D0-40BC-BC68-F0DD1BC3F6D6}"/>
    <hyperlink ref="B253:C253" r:id="rId11" display="EIA, Annual Coal Distribution" xr:uid="{DE9CB618-7DBC-44FB-9184-393210C7F4C4}"/>
    <hyperlink ref="B279:C279" r:id="rId12" display="EIA, Annual Coal Distribution" xr:uid="{454A76B7-B8CE-453B-852F-099C1171E2F7}"/>
    <hyperlink ref="B308:C308" r:id="rId13" display="EIA, Annual Coal Distribution" xr:uid="{2DEBE1B0-C00F-462C-BC47-E89479AB11F5}"/>
    <hyperlink ref="B343:C343" r:id="rId14" display="EIA, Annual Coal Distribution" xr:uid="{705C51BF-6375-43C5-85E5-C8DAF99BB762}"/>
    <hyperlink ref="B379:C379" r:id="rId15" display="EIA, Annual Coal Distribution" xr:uid="{AE980981-39EF-4487-A293-9D16E3BF00CB}"/>
    <hyperlink ref="B411:C411" r:id="rId16" display="EIA, Annual Coal Distribution" xr:uid="{562A08A7-3B41-4162-B00D-F32B606803A4}"/>
    <hyperlink ref="B445:C445" r:id="rId17" display="EIA, Annual Coal Distribution" xr:uid="{1EEB1625-19C0-4C72-9AB1-029D8C85EE0E}"/>
    <hyperlink ref="B479:C479" r:id="rId18" display="EIA, Annual Coal Distribution" xr:uid="{92492E15-0BC9-47B6-9904-1267DA287B34}"/>
    <hyperlink ref="B512:C512" r:id="rId19" display="EIA, Annual Coal Distribution" xr:uid="{F3CFFA39-90DE-4727-AC4C-F7A0D0A190F3}"/>
    <hyperlink ref="B550:C550" r:id="rId20" display="EIA, Annual Coal Distribution" xr:uid="{8D4B1BBA-81A5-47FD-B5B7-961814522A77}"/>
    <hyperlink ref="B589:C589" r:id="rId21" display="EIA, Annual Coal Distribution" xr:uid="{AFB60051-2762-492D-9CBC-6E86E7C3A3B7}"/>
    <hyperlink ref="B629:C629" r:id="rId22" display="EIA, Annual Coal Distribution" xr:uid="{C36B0612-19B2-4425-87A0-6CF5A0554351}"/>
  </hyperlinks>
  <printOptions horizontalCentered="1"/>
  <pageMargins left="0.25" right="0.25" top="0.25" bottom="0.25" header="0.5" footer="0.5"/>
  <pageSetup scale="86" orientation="portrait" r:id="rId23"/>
  <headerFooter alignWithMargins="0"/>
  <rowBreaks count="10" manualBreakCount="10">
    <brk id="50" max="5" man="1"/>
    <brk id="96" max="5" man="1"/>
    <brk id="160" max="5" man="1"/>
    <brk id="204" max="5" man="1"/>
    <brk id="256" max="5" man="1"/>
    <brk id="311" max="5" man="1"/>
    <brk id="382" max="5" man="1"/>
    <brk id="448" max="5" man="1"/>
    <brk id="515" max="5" man="1"/>
    <brk id="5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2.15</vt:lpstr>
      <vt:lpstr>'T 2.15'!Print_Area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2024-03-07T21:05:26Z</dcterms:created>
  <dcterms:modified xsi:type="dcterms:W3CDTF">2024-03-07T21:05:38Z</dcterms:modified>
</cp:coreProperties>
</file>